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89" activeTab="4"/>
  </bookViews>
  <sheets>
    <sheet name="ÚVOD" sheetId="1" r:id="rId1"/>
    <sheet name="1-Základní příspěvek na provoz" sheetId="2" r:id="rId2"/>
    <sheet name="2-Účelová dotace na energie" sheetId="3" r:id="rId3"/>
    <sheet name="3-plán oprav a investic" sheetId="4" r:id="rId4"/>
    <sheet name="4-Odpisový plán" sheetId="5" r:id="rId5"/>
  </sheets>
  <definedNames>
    <definedName name="_xlnm.Print_Area" localSheetId="2">'2-Účelová dotace na energie'!$A$1:$F$23</definedName>
    <definedName name="_xlnm.Print_Area" localSheetId="3">'3-plán oprav a investic'!$A$4:$F$47</definedName>
    <definedName name="_xlnm.Print_Area" localSheetId="4">'4-Odpisový plán'!$A$1:$J$42</definedName>
    <definedName name="_xlnm.Print_Area" localSheetId="0">'ÚVOD'!$A$1:$F$51</definedName>
  </definedNames>
  <calcPr fullCalcOnLoad="1"/>
</workbook>
</file>

<file path=xl/sharedStrings.xml><?xml version="1.0" encoding="utf-8"?>
<sst xmlns="http://schemas.openxmlformats.org/spreadsheetml/2006/main" count="164" uniqueCount="135">
  <si>
    <t>Příspěvková organizace Statutárního města Liberec</t>
  </si>
  <si>
    <t xml:space="preserve">název organizace:                                                                                                   </t>
  </si>
  <si>
    <t>MŠ "Rolnička", Liberec, Truhlářská 340/7, p. o.</t>
  </si>
  <si>
    <t xml:space="preserve">sídlo organizace:     </t>
  </si>
  <si>
    <t>Truhlářská 340/7, Liberec</t>
  </si>
  <si>
    <t>Návrh rozpočtu organizace na rok 2018</t>
  </si>
  <si>
    <t>sestavil: Martina Borýsková</t>
  </si>
  <si>
    <t>ředitel:  Mgr. Miriam Plačková</t>
  </si>
  <si>
    <t xml:space="preserve">            datum a podpis:           19. 9. 2017                                                                  datum a podpis:                      </t>
  </si>
  <si>
    <t xml:space="preserve">                                  </t>
  </si>
  <si>
    <t>1. ZÁKLADNÍ PŘÍSPĚVEK NA PROVOZ NA ROK 2018</t>
  </si>
  <si>
    <t>název organizace:</t>
  </si>
  <si>
    <t>č.řádku</t>
  </si>
  <si>
    <t>Základní normativ - poskytovaný formou tzv.globální (nezúčtovatelné) dotace</t>
  </si>
  <si>
    <t>Kč</t>
  </si>
  <si>
    <t>počet žáků přihlášených ke školní docházce (ke dni návrhu rozpočtu)</t>
  </si>
  <si>
    <t>výše normativu (základnou jsou provozní náklady bez odpisů, nákladů na energie a bez nákladů na potraviny v ŠJ)</t>
  </si>
  <si>
    <t>výše základního příspěvku na provoz školských zařízení (ř.1 x ř.2)</t>
  </si>
  <si>
    <t>vyplňují pouze MŠ</t>
  </si>
  <si>
    <t xml:space="preserve">výše školného na 1 žáka/rok   ( v  Kč ) </t>
  </si>
  <si>
    <t xml:space="preserve">počet žáků osvobozených od placení školného celkem </t>
  </si>
  <si>
    <t xml:space="preserve">                                               - z toho ze sociálních důvodů</t>
  </si>
  <si>
    <t xml:space="preserve">plánované školné celkem </t>
  </si>
  <si>
    <t>provozní dotace</t>
  </si>
  <si>
    <t>Stav rezervního fondu k 1.1.2018  -  očekávaná skutečnost</t>
  </si>
  <si>
    <t>Stav investičního fondu k 1.1.2018  -  očekávaná skutečnost</t>
  </si>
  <si>
    <t>Výše normativu na rok 2018</t>
  </si>
  <si>
    <t>základní školy</t>
  </si>
  <si>
    <r>
      <rPr>
        <i/>
        <sz val="9"/>
        <rFont val="Arial CE"/>
        <family val="2"/>
      </rPr>
      <t xml:space="preserve">školy do 250 žáků včetně  normativ              </t>
    </r>
    <r>
      <rPr>
        <b/>
        <i/>
        <sz val="9"/>
        <rFont val="Arial CE"/>
        <family val="2"/>
      </rPr>
      <t>4.500 Kč/žák/rok</t>
    </r>
  </si>
  <si>
    <r>
      <rPr>
        <i/>
        <sz val="9"/>
        <rFont val="Arial CE"/>
        <family val="2"/>
      </rPr>
      <t xml:space="preserve">školy od 251 do 350 žáků  normativ             </t>
    </r>
    <r>
      <rPr>
        <b/>
        <i/>
        <sz val="9"/>
        <rFont val="Arial CE"/>
        <family val="2"/>
      </rPr>
      <t>4.100 Kč/žák/rok</t>
    </r>
    <r>
      <rPr>
        <i/>
        <sz val="9"/>
        <rFont val="Arial CE"/>
        <family val="2"/>
      </rPr>
      <t xml:space="preserve">                     </t>
    </r>
  </si>
  <si>
    <t>(při počtu žáků školy 251-275 lze požádat  o tzv. "náhradní výpočet normativu)</t>
  </si>
  <si>
    <r>
      <rPr>
        <i/>
        <sz val="9"/>
        <rFont val="Arial CE"/>
        <family val="2"/>
      </rPr>
      <t xml:space="preserve">školy od 351 do 450 žáků  normativ             </t>
    </r>
    <r>
      <rPr>
        <b/>
        <i/>
        <sz val="9"/>
        <rFont val="Arial CE"/>
        <family val="2"/>
      </rPr>
      <t>3.700 Kč/žák/rok</t>
    </r>
    <r>
      <rPr>
        <i/>
        <sz val="9"/>
        <rFont val="Arial CE"/>
        <family val="2"/>
      </rPr>
      <t xml:space="preserve">                    </t>
    </r>
  </si>
  <si>
    <t>(při počtu žáků školy 351-390 lze požádat  o tzv. "náhradní výpočet normativu)</t>
  </si>
  <si>
    <r>
      <rPr>
        <i/>
        <sz val="9"/>
        <rFont val="Arial CE"/>
        <family val="2"/>
      </rPr>
      <t xml:space="preserve">školy od 451 do 550 žáků  normativ             </t>
    </r>
    <r>
      <rPr>
        <b/>
        <i/>
        <sz val="9"/>
        <rFont val="Arial CE"/>
        <family val="2"/>
      </rPr>
      <t>3.350 Kč/žák/rok</t>
    </r>
    <r>
      <rPr>
        <i/>
        <sz val="9"/>
        <rFont val="Arial CE"/>
        <family val="2"/>
      </rPr>
      <t xml:space="preserve">                     </t>
    </r>
  </si>
  <si>
    <t>(při počtu žáků školy 451-500 lze požádat  o tzv. "náhradní výpočet normativu)</t>
  </si>
  <si>
    <r>
      <rPr>
        <i/>
        <sz val="9"/>
        <rFont val="Arial CE"/>
        <family val="2"/>
      </rPr>
      <t xml:space="preserve">školy nad 550 žáků  normativ                        </t>
    </r>
    <r>
      <rPr>
        <b/>
        <i/>
        <sz val="9"/>
        <rFont val="Arial CE"/>
        <family val="2"/>
      </rPr>
      <t>3.050 Kč/žák/rok</t>
    </r>
    <r>
      <rPr>
        <i/>
        <sz val="9"/>
        <rFont val="Arial CE"/>
        <family val="2"/>
      </rPr>
      <t xml:space="preserve"> </t>
    </r>
  </si>
  <si>
    <t>(při počtu žáků školy 551-600 lze požádat  o tzv. "náhradní výpočet normativu)</t>
  </si>
  <si>
    <t>mateřské školky</t>
  </si>
  <si>
    <r>
      <rPr>
        <i/>
        <sz val="9"/>
        <rFont val="Arial CE"/>
        <family val="2"/>
      </rPr>
      <t xml:space="preserve">školky do 60 dětí včetně  normativ                    </t>
    </r>
    <r>
      <rPr>
        <b/>
        <i/>
        <sz val="9"/>
        <rFont val="Arial CE"/>
        <family val="2"/>
      </rPr>
      <t>7.700 Kč/žák/rok</t>
    </r>
  </si>
  <si>
    <r>
      <rPr>
        <i/>
        <sz val="9"/>
        <rFont val="Arial CE"/>
        <family val="2"/>
      </rPr>
      <t xml:space="preserve">školky od 61 do 95 dětí  normativ                      </t>
    </r>
    <r>
      <rPr>
        <b/>
        <i/>
        <sz val="9"/>
        <rFont val="Arial CE"/>
        <family val="2"/>
      </rPr>
      <t xml:space="preserve">6.060 Kč/žák/rok </t>
    </r>
  </si>
  <si>
    <t>(při počtu dětí 61-78 lze požádat  o tzv. "náhradní výpočet normativu)</t>
  </si>
  <si>
    <r>
      <rPr>
        <i/>
        <sz val="9"/>
        <rFont val="Arial CE"/>
        <family val="2"/>
      </rPr>
      <t xml:space="preserve">školky nad 95 dětí  normativ                              </t>
    </r>
    <r>
      <rPr>
        <b/>
        <i/>
        <sz val="9"/>
        <rFont val="Arial CE"/>
        <family val="2"/>
      </rPr>
      <t xml:space="preserve">5.420 Kč/žák/rok </t>
    </r>
  </si>
  <si>
    <t>(při počtu dětí 96-106 lze požádat  o tzv. "náhradní výpočet normativu)</t>
  </si>
  <si>
    <t xml:space="preserve">2-ÚČELOVÁ DOTACE NA ENERGIE NA ROK 2018 </t>
  </si>
  <si>
    <t>v Kč</t>
  </si>
  <si>
    <t>Energetický normativ</t>
  </si>
  <si>
    <t>Skutečnost 2016</t>
  </si>
  <si>
    <t>Oček.skut. 2017</t>
  </si>
  <si>
    <t>Návrh 2018</t>
  </si>
  <si>
    <t>Index 2018/2017</t>
  </si>
  <si>
    <t>Elektrická energie</t>
  </si>
  <si>
    <t xml:space="preserve">    vodné,stočné</t>
  </si>
  <si>
    <t xml:space="preserve">    srážková voda</t>
  </si>
  <si>
    <t>Vodné,stočné a srážková voda celkem</t>
  </si>
  <si>
    <t>Plyn</t>
  </si>
  <si>
    <t>Teplo,pára</t>
  </si>
  <si>
    <t>Celkem</t>
  </si>
  <si>
    <t>Topný olej</t>
  </si>
  <si>
    <r>
      <rPr>
        <sz val="10"/>
        <rFont val="Arial CE"/>
        <family val="2"/>
      </rPr>
      <t>Ostatní druhy energií</t>
    </r>
    <r>
      <rPr>
        <vertAlign val="superscript"/>
        <sz val="10"/>
        <rFont val="Arial CE"/>
        <family val="2"/>
      </rPr>
      <t>1)</t>
    </r>
  </si>
  <si>
    <t>Celkový součet</t>
  </si>
  <si>
    <t>Poznámka:</t>
  </si>
  <si>
    <t>Název řádku č.8 "ostatní druhy energií" se nahradí názvem jiného druhu energie nebo paliv(např.hnědé uhlí)</t>
  </si>
  <si>
    <t>3.PLÁN OPRAV ORGANIZACE NA ROK  2018 A NÁVRH NA POŘÍZENÍ INVESTIC</t>
  </si>
  <si>
    <t>Opravy a údržba</t>
  </si>
  <si>
    <t>p.č.</t>
  </si>
  <si>
    <t>věcný obsah *)</t>
  </si>
  <si>
    <t>Opravy a údržba (v Kč)</t>
  </si>
  <si>
    <t>celkem</t>
  </si>
  <si>
    <t>financovaná z rozpočtu Ni organizace</t>
  </si>
  <si>
    <t>financovaná z fondů organizace</t>
  </si>
  <si>
    <t>Financovaná z rozpočtu zřizovatele           **)</t>
  </si>
  <si>
    <t>revize elektro</t>
  </si>
  <si>
    <t>PO + BOZP</t>
  </si>
  <si>
    <t>revize has. přístrojů</t>
  </si>
  <si>
    <t>běžné opravy</t>
  </si>
  <si>
    <t>revize zabezpečovacího zařízení</t>
  </si>
  <si>
    <t>revize sportovního a zahr. nářadí</t>
  </si>
  <si>
    <t>výmalba budovy</t>
  </si>
  <si>
    <t>nátěry kovových prvků v areálu MŠ</t>
  </si>
  <si>
    <t>čištění okapů</t>
  </si>
  <si>
    <t xml:space="preserve">KELCOM, karta </t>
  </si>
  <si>
    <t>zasíťování budovy</t>
  </si>
  <si>
    <t xml:space="preserve"> Celkem</t>
  </si>
  <si>
    <t>Investice</t>
  </si>
  <si>
    <t>věcný obsah</t>
  </si>
  <si>
    <t>financované z fondů organizace(Kč)</t>
  </si>
  <si>
    <t>Financované z rozpočtu zřizovatele (v Kč)</t>
  </si>
  <si>
    <t>vstupní dveře do budovy, instalace hlásiče</t>
  </si>
  <si>
    <t>revitalizace heren</t>
  </si>
  <si>
    <t>rekonstrukce kuchyně, výměna, instalace dveří</t>
  </si>
  <si>
    <t>rekonstrukce umyváren a WC pro děti, HROZÍ RIZIKO ÚRAZU, HAVARIJNÍ STAV</t>
  </si>
  <si>
    <t>zahradní prvky</t>
  </si>
  <si>
    <t>zateplení budovy, fasáda, klempířské prvky</t>
  </si>
  <si>
    <t>dle MML</t>
  </si>
  <si>
    <t>rekonstrukce podezdívky, plotu</t>
  </si>
  <si>
    <t>* podle povahy opravy vepsat částku do kolonky (čl.VI -vymezení maj.práv ve zřizovacích listinách přísp.organizace)</t>
  </si>
  <si>
    <t>** doplňkový zdroj financování oprav a údržby, požadavek na rozpočet zřizovatele - kapitola SK,</t>
  </si>
  <si>
    <t>4.ODPISOVÝ PLÁN ORGANIZACE NA ROK 2018</t>
  </si>
  <si>
    <t>Výpočet účetních odpisů za majetek zřizovatele předaný k hospodaření příspěvkové organizaci</t>
  </si>
  <si>
    <t xml:space="preserve">druh majetku / číslo odpisové skupiny </t>
  </si>
  <si>
    <t>pořizovací cena Kč</t>
  </si>
  <si>
    <t>oprávky k 1.1. sledovaného roku Kč</t>
  </si>
  <si>
    <t>stanovené zřizovatelem*</t>
  </si>
  <si>
    <t>zůstatková cena Kč</t>
  </si>
  <si>
    <t xml:space="preserve">doba odpisování </t>
  </si>
  <si>
    <t>roční odpisová sazba %</t>
  </si>
  <si>
    <t>účetní odpisy na sledovaný rok Kč</t>
  </si>
  <si>
    <t>movitý majetek celkem</t>
  </si>
  <si>
    <t>XXX</t>
  </si>
  <si>
    <t>odpisová skupina 1</t>
  </si>
  <si>
    <t>odpisová skupina 2 - Herní prvek</t>
  </si>
  <si>
    <t>odpisová skupina 3 - TZ plyn. Sporák</t>
  </si>
  <si>
    <t>10**</t>
  </si>
  <si>
    <t>Myčka ***</t>
  </si>
  <si>
    <t>nemovitý majetek celkem</t>
  </si>
  <si>
    <t>odpisová skupina 3</t>
  </si>
  <si>
    <t>odpisová skupina 4</t>
  </si>
  <si>
    <t>odpisová skupina 6</t>
  </si>
  <si>
    <t>odpisová skupina 7</t>
  </si>
  <si>
    <r>
      <rPr>
        <b/>
        <sz val="8"/>
        <rFont val="Arial"/>
        <family val="2"/>
      </rPr>
      <t xml:space="preserve">celkem za majetek zřizovatele </t>
    </r>
    <r>
      <rPr>
        <sz val="8"/>
        <rFont val="Arial"/>
        <family val="2"/>
      </rPr>
      <t>(ř.1 + ř.5)</t>
    </r>
  </si>
  <si>
    <t>** ÚJ využívá metodu komponentního odepisování z důvodu, že doba používání se významně liší od předpokládané doby používání celého majetku (budovy)</t>
  </si>
  <si>
    <t>*** stále nemáme předávací protokol</t>
  </si>
  <si>
    <t>Výpočet účetních odpisů za vlastní majetek příspěvkové organizace</t>
  </si>
  <si>
    <t>stanovené organizací</t>
  </si>
  <si>
    <t>doba odpisování</t>
  </si>
  <si>
    <t>roční odpisová sazba</t>
  </si>
  <si>
    <t>účetní odpisy na sledovaný rok</t>
  </si>
  <si>
    <t>odpisová skupina 2</t>
  </si>
  <si>
    <t>odpisová skupina 5</t>
  </si>
  <si>
    <r>
      <rPr>
        <b/>
        <sz val="8"/>
        <rFont val="Arial"/>
        <family val="2"/>
      </rPr>
      <t xml:space="preserve">celkem za majetek vlastní </t>
    </r>
    <r>
      <rPr>
        <sz val="8"/>
        <rFont val="Arial"/>
        <family val="2"/>
      </rPr>
      <t>(ř.11 + ř.15)</t>
    </r>
  </si>
  <si>
    <r>
      <rPr>
        <b/>
        <sz val="10"/>
        <rFont val="Arial"/>
        <family val="2"/>
      </rPr>
      <t xml:space="preserve">Celkem odpisy za organizaci  </t>
    </r>
    <r>
      <rPr>
        <sz val="10"/>
        <rFont val="Arial"/>
        <family val="2"/>
      </rPr>
      <t>( ř.10 + ř.20 )</t>
    </r>
  </si>
  <si>
    <t>z toho investičního transferu</t>
  </si>
  <si>
    <t>Dotace na odpisy</t>
  </si>
  <si>
    <t xml:space="preserve">odpisový plán sestavil: </t>
  </si>
  <si>
    <t>podpis: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</si>
</sst>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#,##0.0"/>
    <numFmt numFmtId="166" formatCode="0.0%"/>
  </numFmts>
  <fonts count="60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u val="single"/>
      <sz val="9"/>
      <name val="Arial CE"/>
      <family val="2"/>
    </font>
    <font>
      <vertAlign val="superscript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 diagonalUp="1"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47" applyFont="1" applyAlignment="1">
      <alignment horizontal="left"/>
      <protection/>
    </xf>
    <xf numFmtId="0" fontId="5" fillId="0" borderId="0" xfId="47" applyFont="1" applyAlignment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3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3" fontId="4" fillId="0" borderId="17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wrapText="1"/>
    </xf>
    <xf numFmtId="3" fontId="4" fillId="33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3" fontId="0" fillId="0" borderId="21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5" fillId="0" borderId="0" xfId="0" applyFont="1" applyAlignment="1">
      <alignment/>
    </xf>
    <xf numFmtId="164" fontId="5" fillId="0" borderId="0" xfId="0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4" fillId="0" borderId="0" xfId="0" applyFont="1" applyAlignment="1" applyProtection="1">
      <alignment horizontal="left" indent="2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165" fontId="9" fillId="0" borderId="11" xfId="0" applyNumberFormat="1" applyFont="1" applyBorder="1" applyAlignment="1" applyProtection="1">
      <alignment horizontal="right" vertical="center"/>
      <protection locked="0"/>
    </xf>
    <xf numFmtId="10" fontId="9" fillId="0" borderId="18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12" fillId="0" borderId="35" xfId="0" applyFont="1" applyBorder="1" applyAlignment="1">
      <alignment vertical="center" wrapText="1"/>
    </xf>
    <xf numFmtId="165" fontId="9" fillId="0" borderId="20" xfId="0" applyNumberFormat="1" applyFont="1" applyBorder="1" applyAlignment="1" applyProtection="1">
      <alignment horizontal="right" vertical="center"/>
      <protection locked="0"/>
    </xf>
    <xf numFmtId="10" fontId="9" fillId="0" borderId="16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65" fontId="9" fillId="0" borderId="20" xfId="0" applyNumberFormat="1" applyFont="1" applyBorder="1" applyAlignment="1">
      <alignment horizontal="right" vertical="center"/>
    </xf>
    <xf numFmtId="10" fontId="9" fillId="0" borderId="12" xfId="0" applyNumberFormat="1" applyFont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165" fontId="8" fillId="0" borderId="20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27" xfId="0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right" vertical="center"/>
    </xf>
    <xf numFmtId="10" fontId="9" fillId="0" borderId="21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165" fontId="9" fillId="0" borderId="23" xfId="0" applyNumberFormat="1" applyFont="1" applyFill="1" applyBorder="1" applyAlignment="1">
      <alignment horizontal="right" vertical="center"/>
    </xf>
    <xf numFmtId="10" fontId="9" fillId="0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4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3" fontId="19" fillId="0" borderId="18" xfId="0" applyNumberFormat="1" applyFont="1" applyBorder="1" applyAlignment="1" applyProtection="1">
      <alignment horizontal="center"/>
      <protection locked="0"/>
    </xf>
    <xf numFmtId="3" fontId="19" fillId="0" borderId="40" xfId="0" applyNumberFormat="1" applyFont="1" applyBorder="1" applyAlignment="1" applyProtection="1">
      <alignment horizontal="center"/>
      <protection locked="0"/>
    </xf>
    <xf numFmtId="3" fontId="19" fillId="0" borderId="18" xfId="0" applyNumberFormat="1" applyFont="1" applyBorder="1" applyAlignment="1">
      <alignment horizontal="center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3" fontId="19" fillId="0" borderId="12" xfId="0" applyNumberFormat="1" applyFont="1" applyBorder="1" applyAlignment="1" applyProtection="1">
      <alignment horizontal="center"/>
      <protection locked="0"/>
    </xf>
    <xf numFmtId="3" fontId="19" fillId="0" borderId="42" xfId="0" applyNumberFormat="1" applyFont="1" applyBorder="1" applyAlignment="1" applyProtection="1">
      <alignment horizontal="center"/>
      <protection locked="0"/>
    </xf>
    <xf numFmtId="3" fontId="19" fillId="0" borderId="12" xfId="0" applyNumberFormat="1" applyFont="1" applyBorder="1" applyAlignment="1">
      <alignment horizontal="center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3" fontId="19" fillId="0" borderId="43" xfId="0" applyNumberFormat="1" applyFont="1" applyBorder="1" applyAlignment="1" applyProtection="1">
      <alignment horizontal="center"/>
      <protection locked="0"/>
    </xf>
    <xf numFmtId="3" fontId="19" fillId="0" borderId="21" xfId="0" applyNumberFormat="1" applyFont="1" applyBorder="1" applyAlignment="1" applyProtection="1">
      <alignment horizontal="center"/>
      <protection locked="0"/>
    </xf>
    <xf numFmtId="3" fontId="19" fillId="0" borderId="14" xfId="0" applyNumberFormat="1" applyFont="1" applyBorder="1" applyAlignment="1">
      <alignment horizontal="center"/>
    </xf>
    <xf numFmtId="0" fontId="19" fillId="0" borderId="23" xfId="0" applyFont="1" applyBorder="1" applyAlignment="1" applyProtection="1">
      <alignment horizontal="center"/>
      <protection/>
    </xf>
    <xf numFmtId="0" fontId="19" fillId="0" borderId="44" xfId="0" applyFont="1" applyBorder="1" applyAlignment="1" applyProtection="1">
      <alignment horizontal="center"/>
      <protection/>
    </xf>
    <xf numFmtId="3" fontId="19" fillId="0" borderId="23" xfId="0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3" fontId="19" fillId="0" borderId="22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3" fontId="19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center" vertical="center"/>
    </xf>
    <xf numFmtId="3" fontId="19" fillId="0" borderId="10" xfId="0" applyNumberFormat="1" applyFont="1" applyBorder="1" applyAlignment="1" applyProtection="1">
      <alignment horizontal="center"/>
      <protection locked="0"/>
    </xf>
    <xf numFmtId="3" fontId="5" fillId="0" borderId="45" xfId="0" applyNumberFormat="1" applyFont="1" applyBorder="1" applyAlignment="1">
      <alignment/>
    </xf>
    <xf numFmtId="0" fontId="20" fillId="0" borderId="4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19" fillId="0" borderId="21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/>
      <protection/>
    </xf>
    <xf numFmtId="3" fontId="19" fillId="0" borderId="45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Alignment="1">
      <alignment/>
    </xf>
    <xf numFmtId="0" fontId="1" fillId="0" borderId="0" xfId="46">
      <alignment/>
      <protection/>
    </xf>
    <xf numFmtId="0" fontId="4" fillId="0" borderId="0" xfId="47" applyFont="1" applyAlignment="1">
      <alignment horizontal="center"/>
      <protection/>
    </xf>
    <xf numFmtId="0" fontId="8" fillId="0" borderId="46" xfId="0" applyFont="1" applyBorder="1" applyAlignment="1" applyProtection="1">
      <alignment/>
      <protection locked="0"/>
    </xf>
    <xf numFmtId="0" fontId="23" fillId="0" borderId="18" xfId="46" applyFont="1" applyBorder="1" applyAlignment="1">
      <alignment horizontal="center"/>
      <protection/>
    </xf>
    <xf numFmtId="3" fontId="24" fillId="0" borderId="47" xfId="46" applyNumberFormat="1" applyFont="1" applyBorder="1" applyAlignment="1">
      <alignment horizontal="center"/>
      <protection/>
    </xf>
    <xf numFmtId="3" fontId="24" fillId="0" borderId="38" xfId="46" applyNumberFormat="1" applyFont="1" applyBorder="1" applyAlignment="1">
      <alignment horizontal="center"/>
      <protection/>
    </xf>
    <xf numFmtId="0" fontId="23" fillId="0" borderId="36" xfId="46" applyFont="1" applyBorder="1" applyAlignment="1">
      <alignment horizontal="center"/>
      <protection/>
    </xf>
    <xf numFmtId="3" fontId="24" fillId="0" borderId="48" xfId="46" applyNumberFormat="1" applyFont="1" applyBorder="1" applyAlignment="1" applyProtection="1">
      <alignment horizontal="center"/>
      <protection locked="0"/>
    </xf>
    <xf numFmtId="166" fontId="24" fillId="0" borderId="48" xfId="46" applyNumberFormat="1" applyFont="1" applyBorder="1" applyAlignment="1" applyProtection="1">
      <alignment horizontal="center"/>
      <protection locked="0"/>
    </xf>
    <xf numFmtId="3" fontId="24" fillId="0" borderId="33" xfId="46" applyNumberFormat="1" applyFont="1" applyBorder="1" applyAlignment="1" applyProtection="1">
      <alignment horizontal="center"/>
      <protection locked="0"/>
    </xf>
    <xf numFmtId="3" fontId="24" fillId="0" borderId="49" xfId="46" applyNumberFormat="1" applyFont="1" applyBorder="1" applyAlignment="1" applyProtection="1">
      <alignment horizontal="center"/>
      <protection locked="0"/>
    </xf>
    <xf numFmtId="166" fontId="24" fillId="0" borderId="49" xfId="46" applyNumberFormat="1" applyFont="1" applyBorder="1" applyAlignment="1" applyProtection="1">
      <alignment horizontal="center"/>
      <protection locked="0"/>
    </xf>
    <xf numFmtId="3" fontId="24" fillId="0" borderId="50" xfId="46" applyNumberFormat="1" applyFont="1" applyBorder="1" applyAlignment="1" applyProtection="1">
      <alignment horizontal="center"/>
      <protection locked="0"/>
    </xf>
    <xf numFmtId="3" fontId="24" fillId="0" borderId="51" xfId="46" applyNumberFormat="1" applyFont="1" applyBorder="1" applyAlignment="1" applyProtection="1">
      <alignment horizontal="center"/>
      <protection locked="0"/>
    </xf>
    <xf numFmtId="166" fontId="24" fillId="0" borderId="51" xfId="46" applyNumberFormat="1" applyFont="1" applyBorder="1" applyAlignment="1" applyProtection="1">
      <alignment horizontal="center"/>
      <protection locked="0"/>
    </xf>
    <xf numFmtId="0" fontId="23" fillId="0" borderId="42" xfId="46" applyFont="1" applyBorder="1" applyAlignment="1">
      <alignment horizontal="center"/>
      <protection/>
    </xf>
    <xf numFmtId="3" fontId="24" fillId="0" borderId="52" xfId="46" applyNumberFormat="1" applyFont="1" applyBorder="1" applyAlignment="1" applyProtection="1">
      <alignment horizontal="center"/>
      <protection locked="0"/>
    </xf>
    <xf numFmtId="166" fontId="24" fillId="0" borderId="52" xfId="46" applyNumberFormat="1" applyFont="1" applyBorder="1" applyAlignment="1" applyProtection="1">
      <alignment horizontal="center"/>
      <protection locked="0"/>
    </xf>
    <xf numFmtId="3" fontId="24" fillId="0" borderId="35" xfId="46" applyNumberFormat="1" applyFont="1" applyBorder="1" applyAlignment="1" applyProtection="1">
      <alignment horizontal="center"/>
      <protection locked="0"/>
    </xf>
    <xf numFmtId="3" fontId="24" fillId="0" borderId="53" xfId="46" applyNumberFormat="1" applyFont="1" applyBorder="1" applyAlignment="1" applyProtection="1">
      <alignment horizontal="center"/>
      <protection locked="0"/>
    </xf>
    <xf numFmtId="166" fontId="24" fillId="0" borderId="53" xfId="46" applyNumberFormat="1" applyFont="1" applyBorder="1" applyAlignment="1" applyProtection="1">
      <alignment horizontal="center"/>
      <protection locked="0"/>
    </xf>
    <xf numFmtId="0" fontId="23" fillId="0" borderId="54" xfId="46" applyFont="1" applyBorder="1" applyAlignment="1">
      <alignment horizontal="center" vertical="center"/>
      <protection/>
    </xf>
    <xf numFmtId="3" fontId="24" fillId="0" borderId="55" xfId="46" applyNumberFormat="1" applyFont="1" applyBorder="1" applyAlignment="1">
      <alignment horizontal="center"/>
      <protection/>
    </xf>
    <xf numFmtId="3" fontId="25" fillId="0" borderId="55" xfId="46" applyNumberFormat="1" applyFont="1" applyBorder="1" applyAlignment="1">
      <alignment horizontal="center"/>
      <protection/>
    </xf>
    <xf numFmtId="3" fontId="24" fillId="0" borderId="56" xfId="46" applyNumberFormat="1" applyFont="1" applyBorder="1" applyAlignment="1">
      <alignment horizontal="center"/>
      <protection/>
    </xf>
    <xf numFmtId="0" fontId="23" fillId="0" borderId="57" xfId="46" applyFont="1" applyBorder="1" applyAlignment="1">
      <alignment horizontal="center" vertical="center"/>
      <protection/>
    </xf>
    <xf numFmtId="0" fontId="22" fillId="0" borderId="46" xfId="46" applyFont="1" applyBorder="1" applyAlignment="1">
      <alignment horizontal="center" vertical="center" wrapText="1"/>
      <protection/>
    </xf>
    <xf numFmtId="0" fontId="1" fillId="0" borderId="46" xfId="46" applyBorder="1" applyAlignment="1">
      <alignment horizontal="center"/>
      <protection/>
    </xf>
    <xf numFmtId="3" fontId="24" fillId="0" borderId="48" xfId="46" applyNumberFormat="1" applyFont="1" applyBorder="1" applyAlignment="1" applyProtection="1">
      <alignment horizontal="right"/>
      <protection locked="0"/>
    </xf>
    <xf numFmtId="166" fontId="24" fillId="0" borderId="48" xfId="46" applyNumberFormat="1" applyFont="1" applyBorder="1" applyAlignment="1" applyProtection="1">
      <alignment horizontal="right"/>
      <protection locked="0"/>
    </xf>
    <xf numFmtId="3" fontId="24" fillId="0" borderId="49" xfId="46" applyNumberFormat="1" applyFont="1" applyBorder="1" applyAlignment="1" applyProtection="1">
      <alignment horizontal="right"/>
      <protection locked="0"/>
    </xf>
    <xf numFmtId="166" fontId="24" fillId="0" borderId="49" xfId="46" applyNumberFormat="1" applyFont="1" applyBorder="1" applyAlignment="1" applyProtection="1">
      <alignment horizontal="right"/>
      <protection locked="0"/>
    </xf>
    <xf numFmtId="3" fontId="24" fillId="0" borderId="53" xfId="46" applyNumberFormat="1" applyFont="1" applyBorder="1" applyAlignment="1" applyProtection="1">
      <alignment horizontal="right"/>
      <protection locked="0"/>
    </xf>
    <xf numFmtId="166" fontId="24" fillId="0" borderId="53" xfId="46" applyNumberFormat="1" applyFont="1" applyBorder="1" applyAlignment="1" applyProtection="1">
      <alignment horizontal="right"/>
      <protection locked="0"/>
    </xf>
    <xf numFmtId="0" fontId="24" fillId="0" borderId="48" xfId="46" applyFont="1" applyBorder="1" applyAlignment="1" applyProtection="1">
      <alignment horizontal="center"/>
      <protection locked="0"/>
    </xf>
    <xf numFmtId="0" fontId="24" fillId="0" borderId="48" xfId="46" applyFont="1" applyBorder="1" applyProtection="1">
      <alignment/>
      <protection locked="0"/>
    </xf>
    <xf numFmtId="166" fontId="24" fillId="0" borderId="48" xfId="46" applyNumberFormat="1" applyFont="1" applyBorder="1" applyProtection="1">
      <alignment/>
      <protection locked="0"/>
    </xf>
    <xf numFmtId="0" fontId="24" fillId="0" borderId="33" xfId="46" applyFont="1" applyBorder="1" applyAlignment="1" applyProtection="1">
      <alignment horizontal="center"/>
      <protection locked="0"/>
    </xf>
    <xf numFmtId="0" fontId="24" fillId="0" borderId="49" xfId="46" applyFont="1" applyBorder="1" applyAlignment="1" applyProtection="1">
      <alignment horizontal="center"/>
      <protection locked="0"/>
    </xf>
    <xf numFmtId="0" fontId="24" fillId="0" borderId="49" xfId="46" applyFont="1" applyBorder="1" applyProtection="1">
      <alignment/>
      <protection locked="0"/>
    </xf>
    <xf numFmtId="166" fontId="24" fillId="0" borderId="49" xfId="46" applyNumberFormat="1" applyFont="1" applyBorder="1" applyProtection="1">
      <alignment/>
      <protection locked="0"/>
    </xf>
    <xf numFmtId="0" fontId="24" fillId="0" borderId="50" xfId="46" applyFont="1" applyBorder="1" applyAlignment="1" applyProtection="1">
      <alignment horizontal="center"/>
      <protection locked="0"/>
    </xf>
    <xf numFmtId="0" fontId="24" fillId="0" borderId="53" xfId="46" applyFont="1" applyBorder="1" applyAlignment="1" applyProtection="1">
      <alignment horizontal="center"/>
      <protection locked="0"/>
    </xf>
    <xf numFmtId="0" fontId="24" fillId="0" borderId="53" xfId="46" applyFont="1" applyBorder="1" applyProtection="1">
      <alignment/>
      <protection locked="0"/>
    </xf>
    <xf numFmtId="166" fontId="24" fillId="0" borderId="53" xfId="46" applyNumberFormat="1" applyFont="1" applyBorder="1" applyProtection="1">
      <alignment/>
      <protection locked="0"/>
    </xf>
    <xf numFmtId="0" fontId="24" fillId="0" borderId="35" xfId="46" applyFont="1" applyBorder="1" applyAlignment="1" applyProtection="1">
      <alignment horizontal="center"/>
      <protection locked="0"/>
    </xf>
    <xf numFmtId="0" fontId="23" fillId="0" borderId="58" xfId="46" applyFont="1" applyFill="1" applyBorder="1" applyAlignment="1">
      <alignment horizontal="center" vertical="center"/>
      <protection/>
    </xf>
    <xf numFmtId="3" fontId="21" fillId="0" borderId="59" xfId="46" applyNumberFormat="1" applyFont="1" applyBorder="1" applyAlignment="1">
      <alignment horizontal="center"/>
      <protection/>
    </xf>
    <xf numFmtId="3" fontId="1" fillId="0" borderId="60" xfId="46" applyNumberFormat="1" applyBorder="1">
      <alignment/>
      <protection/>
    </xf>
    <xf numFmtId="0" fontId="23" fillId="0" borderId="0" xfId="46" applyFont="1" applyFill="1" applyBorder="1" applyAlignment="1">
      <alignment vertical="center"/>
      <protection/>
    </xf>
    <xf numFmtId="0" fontId="23" fillId="0" borderId="0" xfId="46" applyFont="1" applyBorder="1" applyAlignment="1">
      <alignment/>
      <protection/>
    </xf>
    <xf numFmtId="164" fontId="23" fillId="0" borderId="0" xfId="46" applyNumberFormat="1" applyFont="1" applyProtection="1">
      <alignment/>
      <protection locked="0"/>
    </xf>
    <xf numFmtId="0" fontId="1" fillId="0" borderId="0" xfId="46" applyFont="1" applyProtection="1">
      <alignment/>
      <protection locked="0"/>
    </xf>
    <xf numFmtId="0" fontId="23" fillId="0" borderId="0" xfId="46" applyFo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4" fillId="0" borderId="0" xfId="47" applyFont="1" applyBorder="1" applyAlignment="1">
      <alignment horizontal="left"/>
      <protection/>
    </xf>
    <xf numFmtId="0" fontId="0" fillId="0" borderId="0" xfId="47" applyFont="1" applyBorder="1" applyAlignment="1">
      <alignment horizontal="left"/>
      <protection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Border="1" applyAlignment="1" applyProtection="1">
      <alignment horizontal="left" indent="2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23" xfId="0" applyFont="1" applyBorder="1" applyAlignment="1">
      <alignment horizontal="left"/>
    </xf>
    <xf numFmtId="0" fontId="5" fillId="0" borderId="0" xfId="0" applyFont="1" applyBorder="1" applyAlignment="1" applyProtection="1">
      <alignment/>
      <protection locked="0"/>
    </xf>
    <xf numFmtId="0" fontId="4" fillId="34" borderId="58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vertical="center" wrapText="1"/>
    </xf>
    <xf numFmtId="49" fontId="13" fillId="34" borderId="23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9" fillId="0" borderId="3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wrapText="1"/>
    </xf>
    <xf numFmtId="0" fontId="8" fillId="0" borderId="2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>
      <alignment horizontal="center" vertical="center" wrapText="1"/>
    </xf>
    <xf numFmtId="3" fontId="19" fillId="34" borderId="23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/>
    </xf>
    <xf numFmtId="0" fontId="3" fillId="0" borderId="0" xfId="47" applyFont="1" applyBorder="1" applyAlignment="1">
      <alignment horizontal="left"/>
      <protection/>
    </xf>
    <xf numFmtId="0" fontId="4" fillId="0" borderId="46" xfId="0" applyFont="1" applyBorder="1" applyAlignment="1" applyProtection="1">
      <alignment horizontal="left" indent="3"/>
      <protection locked="0"/>
    </xf>
    <xf numFmtId="0" fontId="21" fillId="0" borderId="23" xfId="46" applyFont="1" applyBorder="1" applyAlignment="1">
      <alignment horizontal="center"/>
      <protection/>
    </xf>
    <xf numFmtId="0" fontId="22" fillId="0" borderId="63" xfId="46" applyFont="1" applyBorder="1" applyAlignment="1">
      <alignment horizontal="center" vertical="center" wrapText="1"/>
      <protection/>
    </xf>
    <xf numFmtId="0" fontId="23" fillId="0" borderId="64" xfId="46" applyFont="1" applyBorder="1" applyAlignment="1">
      <alignment horizontal="center" vertical="center"/>
      <protection/>
    </xf>
    <xf numFmtId="0" fontId="23" fillId="0" borderId="64" xfId="46" applyFont="1" applyBorder="1" applyAlignment="1">
      <alignment horizontal="center" vertical="center" wrapText="1"/>
      <protection/>
    </xf>
    <xf numFmtId="0" fontId="23" fillId="0" borderId="65" xfId="46" applyFont="1" applyBorder="1" applyAlignment="1">
      <alignment horizontal="center" vertical="center" wrapText="1"/>
      <protection/>
    </xf>
    <xf numFmtId="0" fontId="23" fillId="0" borderId="66" xfId="46" applyFont="1" applyBorder="1" applyAlignment="1">
      <alignment horizontal="center" vertical="center" wrapText="1"/>
      <protection/>
    </xf>
    <xf numFmtId="0" fontId="23" fillId="0" borderId="53" xfId="46" applyFont="1" applyBorder="1" applyAlignment="1">
      <alignment horizontal="center" vertical="center" wrapText="1"/>
      <protection/>
    </xf>
    <xf numFmtId="0" fontId="22" fillId="0" borderId="58" xfId="46" applyFont="1" applyBorder="1" applyAlignment="1">
      <alignment horizontal="center"/>
      <protection/>
    </xf>
    <xf numFmtId="3" fontId="24" fillId="0" borderId="47" xfId="46" applyNumberFormat="1" applyFont="1" applyBorder="1" applyAlignment="1">
      <alignment horizontal="center"/>
      <protection/>
    </xf>
    <xf numFmtId="0" fontId="23" fillId="0" borderId="48" xfId="46" applyFont="1" applyBorder="1" applyAlignment="1">
      <alignment horizontal="center"/>
      <protection/>
    </xf>
    <xf numFmtId="3" fontId="24" fillId="0" borderId="48" xfId="46" applyNumberFormat="1" applyFont="1" applyBorder="1" applyAlignment="1" applyProtection="1">
      <alignment horizontal="center"/>
      <protection locked="0"/>
    </xf>
    <xf numFmtId="0" fontId="23" fillId="0" borderId="49" xfId="46" applyFont="1" applyBorder="1" applyAlignment="1">
      <alignment horizontal="center"/>
      <protection/>
    </xf>
    <xf numFmtId="3" fontId="24" fillId="0" borderId="49" xfId="46" applyNumberFormat="1" applyFont="1" applyBorder="1" applyAlignment="1" applyProtection="1">
      <alignment horizontal="center"/>
      <protection locked="0"/>
    </xf>
    <xf numFmtId="0" fontId="23" fillId="0" borderId="51" xfId="46" applyFont="1" applyBorder="1" applyAlignment="1">
      <alignment horizontal="center"/>
      <protection/>
    </xf>
    <xf numFmtId="3" fontId="24" fillId="0" borderId="51" xfId="46" applyNumberFormat="1" applyFont="1" applyBorder="1" applyAlignment="1" applyProtection="1">
      <alignment horizontal="center"/>
      <protection locked="0"/>
    </xf>
    <xf numFmtId="0" fontId="23" fillId="0" borderId="52" xfId="46" applyFont="1" applyBorder="1" applyAlignment="1">
      <alignment horizontal="center"/>
      <protection/>
    </xf>
    <xf numFmtId="3" fontId="24" fillId="0" borderId="67" xfId="46" applyNumberFormat="1" applyFont="1" applyBorder="1" applyAlignment="1" applyProtection="1">
      <alignment horizontal="center"/>
      <protection locked="0"/>
    </xf>
    <xf numFmtId="0" fontId="23" fillId="0" borderId="53" xfId="46" applyFont="1" applyBorder="1" applyAlignment="1">
      <alignment horizontal="center"/>
      <protection/>
    </xf>
    <xf numFmtId="3" fontId="24" fillId="0" borderId="53" xfId="46" applyNumberFormat="1" applyFont="1" applyBorder="1" applyAlignment="1" applyProtection="1">
      <alignment horizontal="center"/>
      <protection locked="0"/>
    </xf>
    <xf numFmtId="0" fontId="22" fillId="0" borderId="68" xfId="46" applyFont="1" applyBorder="1" applyAlignment="1">
      <alignment horizontal="center" vertical="center" wrapText="1"/>
      <protection/>
    </xf>
    <xf numFmtId="3" fontId="24" fillId="0" borderId="55" xfId="46" applyNumberFormat="1" applyFont="1" applyBorder="1" applyAlignment="1">
      <alignment horizontal="center"/>
      <protection/>
    </xf>
    <xf numFmtId="0" fontId="23" fillId="0" borderId="0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/>
      <protection/>
    </xf>
    <xf numFmtId="3" fontId="24" fillId="0" borderId="65" xfId="46" applyNumberFormat="1" applyFont="1" applyBorder="1" applyAlignment="1" applyProtection="1">
      <alignment horizontal="center"/>
      <protection locked="0"/>
    </xf>
    <xf numFmtId="3" fontId="24" fillId="0" borderId="53" xfId="46" applyNumberFormat="1" applyFont="1" applyBorder="1" applyAlignment="1" applyProtection="1">
      <alignment horizontal="right"/>
      <protection locked="0"/>
    </xf>
    <xf numFmtId="0" fontId="24" fillId="0" borderId="48" xfId="46" applyFont="1" applyBorder="1" applyAlignment="1" applyProtection="1">
      <alignment horizontal="center"/>
      <protection locked="0"/>
    </xf>
    <xf numFmtId="0" fontId="24" fillId="0" borderId="49" xfId="46" applyFont="1" applyBorder="1" applyAlignment="1" applyProtection="1">
      <alignment horizontal="center"/>
      <protection locked="0"/>
    </xf>
    <xf numFmtId="0" fontId="24" fillId="0" borderId="53" xfId="46" applyFont="1" applyBorder="1" applyAlignment="1" applyProtection="1">
      <alignment horizontal="center"/>
      <protection locked="0"/>
    </xf>
    <xf numFmtId="0" fontId="23" fillId="0" borderId="69" xfId="46" applyFont="1" applyBorder="1" applyAlignment="1">
      <alignment horizontal="center" vertical="center"/>
      <protection/>
    </xf>
    <xf numFmtId="3" fontId="22" fillId="0" borderId="58" xfId="46" applyNumberFormat="1" applyFont="1" applyBorder="1" applyAlignment="1">
      <alignment horizontal="center" vertical="center" wrapText="1"/>
      <protection/>
    </xf>
    <xf numFmtId="3" fontId="24" fillId="0" borderId="47" xfId="46" applyNumberFormat="1" applyFont="1" applyBorder="1" applyAlignment="1">
      <alignment horizontal="center" vertical="center"/>
      <protection/>
    </xf>
    <xf numFmtId="3" fontId="24" fillId="0" borderId="38" xfId="46" applyNumberFormat="1" applyFont="1" applyBorder="1" applyAlignment="1">
      <alignment horizontal="center" vertical="center"/>
      <protection/>
    </xf>
    <xf numFmtId="3" fontId="21" fillId="0" borderId="70" xfId="46" applyNumberFormat="1" applyFont="1" applyBorder="1" applyAlignment="1">
      <alignment horizontal="left" vertical="center"/>
      <protection/>
    </xf>
    <xf numFmtId="0" fontId="23" fillId="0" borderId="0" xfId="46" applyFont="1" applyBorder="1" applyAlignment="1" applyProtection="1">
      <alignment horizontal="left"/>
      <protection locked="0"/>
    </xf>
    <xf numFmtId="0" fontId="24" fillId="0" borderId="0" xfId="46" applyFont="1" applyBorder="1" applyAlignment="1" applyProtection="1">
      <alignment horizontal="left"/>
      <protection locked="0"/>
    </xf>
    <xf numFmtId="0" fontId="1" fillId="0" borderId="0" xfId="46" applyBorder="1" applyAlignment="1" applyProtection="1">
      <alignment horizontal="center"/>
      <protection locked="0"/>
    </xf>
    <xf numFmtId="0" fontId="24" fillId="0" borderId="0" xfId="46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3. Odpisový plán - příloha" xfId="46"/>
    <cellStyle name="normální_směrnice 10-tabulk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1:I50"/>
  <sheetViews>
    <sheetView zoomScalePageLayoutView="0" workbookViewId="0" topLeftCell="A13">
      <selection activeCell="G27" sqref="G27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8.625" style="0" customWidth="1"/>
    <col min="4" max="4" width="29.125" style="0" customWidth="1"/>
    <col min="5" max="5" width="15.75390625" style="0" customWidth="1"/>
    <col min="6" max="6" width="10.00390625" style="0" customWidth="1"/>
    <col min="7" max="7" width="9.75390625" style="0" customWidth="1"/>
  </cols>
  <sheetData>
    <row r="11" spans="1:6" ht="15.75">
      <c r="A11" s="196" t="s">
        <v>0</v>
      </c>
      <c r="B11" s="196"/>
      <c r="C11" s="196"/>
      <c r="D11" s="196"/>
      <c r="E11" s="196"/>
      <c r="F11" s="196"/>
    </row>
    <row r="12" ht="12.75">
      <c r="A12" s="1"/>
    </row>
    <row r="13" ht="12.75">
      <c r="A13" s="1"/>
    </row>
    <row r="14" spans="1:8" ht="12.75">
      <c r="A14" s="2" t="s">
        <v>1</v>
      </c>
      <c r="B14" s="2"/>
      <c r="C14" s="2"/>
      <c r="D14" s="197" t="s">
        <v>2</v>
      </c>
      <c r="E14" s="197"/>
      <c r="F14" s="197"/>
      <c r="G14" s="3"/>
      <c r="H14" s="3"/>
    </row>
    <row r="15" spans="1:8" ht="12.75">
      <c r="A15" s="2" t="s">
        <v>3</v>
      </c>
      <c r="B15" s="2"/>
      <c r="C15" s="2"/>
      <c r="D15" s="198" t="s">
        <v>4</v>
      </c>
      <c r="E15" s="198"/>
      <c r="F15" s="2"/>
      <c r="G15" s="3"/>
      <c r="H15" s="3"/>
    </row>
    <row r="16" spans="1:4" ht="12.75">
      <c r="A16" s="1"/>
      <c r="D16" s="4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spans="1:5" ht="18">
      <c r="A29" s="1"/>
      <c r="B29" s="199" t="s">
        <v>5</v>
      </c>
      <c r="C29" s="199"/>
      <c r="D29" s="199"/>
      <c r="E29" s="199"/>
    </row>
    <row r="30" ht="12.75">
      <c r="A30" s="1"/>
    </row>
    <row r="48" spans="1:9" ht="12.75">
      <c r="A48" s="5" t="s">
        <v>6</v>
      </c>
      <c r="B48" s="5"/>
      <c r="C48" s="5"/>
      <c r="D48" s="5"/>
      <c r="E48" s="5" t="s">
        <v>7</v>
      </c>
      <c r="F48" s="5"/>
      <c r="G48" s="5"/>
      <c r="H48" s="5"/>
      <c r="I48" s="5"/>
    </row>
    <row r="49" spans="1:9" ht="12.75">
      <c r="A49" s="200" t="s">
        <v>8</v>
      </c>
      <c r="B49" s="200"/>
      <c r="C49" s="200"/>
      <c r="D49" s="200"/>
      <c r="E49" s="200"/>
      <c r="F49" s="200"/>
      <c r="G49" s="7">
        <v>42997</v>
      </c>
      <c r="H49" s="8"/>
      <c r="I49" s="8"/>
    </row>
    <row r="50" spans="1:6" ht="12.75">
      <c r="A50" s="201" t="s">
        <v>9</v>
      </c>
      <c r="B50" s="201"/>
      <c r="C50" s="201"/>
      <c r="D50" s="201"/>
      <c r="E50" s="201"/>
      <c r="F50" s="201"/>
    </row>
  </sheetData>
  <sheetProtection selectLockedCells="1" selectUnlockedCells="1"/>
  <mergeCells count="6">
    <mergeCell ref="A11:F11"/>
    <mergeCell ref="D14:F14"/>
    <mergeCell ref="D15:E15"/>
    <mergeCell ref="B29:E29"/>
    <mergeCell ref="A49:F49"/>
    <mergeCell ref="A50:F50"/>
  </mergeCells>
  <printOptions/>
  <pageMargins left="1.18125" right="1.18125" top="0.5118055555555555" bottom="1.3777777777777778" header="0.5118055555555555" footer="0.5118055555555555"/>
  <pageSetup horizontalDpi="300" verticalDpi="300" orientation="portrait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D44" sqref="D44"/>
    </sheetView>
  </sheetViews>
  <sheetFormatPr defaultColWidth="9.00390625" defaultRowHeight="12.75"/>
  <cols>
    <col min="1" max="1" width="15.75390625" style="0" customWidth="1"/>
    <col min="2" max="2" width="54.375" style="0" customWidth="1"/>
    <col min="3" max="3" width="19.125" style="0" customWidth="1"/>
    <col min="4" max="4" width="15.25390625" style="0" customWidth="1"/>
  </cols>
  <sheetData>
    <row r="1" spans="1:3" ht="12.75">
      <c r="A1" s="1"/>
      <c r="B1" s="1" t="s">
        <v>10</v>
      </c>
      <c r="C1" s="9"/>
    </row>
    <row r="2" spans="1:3" ht="12.75">
      <c r="A2" s="1"/>
      <c r="B2" s="1"/>
      <c r="C2" s="9"/>
    </row>
    <row r="3" spans="1:3" ht="12.75">
      <c r="A3" s="10" t="s">
        <v>11</v>
      </c>
      <c r="B3" s="202" t="str">
        <f>ÚVOD!D14</f>
        <v>MŠ "Rolnička", Liberec, Truhlářská 340/7, p. o.</v>
      </c>
      <c r="C3" s="202"/>
    </row>
    <row r="4" ht="12.75">
      <c r="B4" s="11"/>
    </row>
    <row r="5" spans="1:3" ht="12.75" customHeight="1">
      <c r="A5" s="203" t="s">
        <v>12</v>
      </c>
      <c r="B5" s="204" t="s">
        <v>13</v>
      </c>
      <c r="C5" s="205" t="s">
        <v>14</v>
      </c>
    </row>
    <row r="6" spans="1:3" ht="12.75">
      <c r="A6" s="203"/>
      <c r="B6" s="204"/>
      <c r="C6" s="205"/>
    </row>
    <row r="7" spans="1:3" ht="25.5" customHeight="1">
      <c r="A7" s="12">
        <v>1</v>
      </c>
      <c r="B7" s="13" t="s">
        <v>15</v>
      </c>
      <c r="C7" s="14">
        <v>60</v>
      </c>
    </row>
    <row r="8" spans="1:3" ht="41.25" customHeight="1">
      <c r="A8" s="15">
        <v>2</v>
      </c>
      <c r="B8" s="16" t="s">
        <v>16</v>
      </c>
      <c r="C8" s="17">
        <v>7700</v>
      </c>
    </row>
    <row r="9" spans="1:3" ht="29.25" customHeight="1">
      <c r="A9" s="18">
        <v>3</v>
      </c>
      <c r="B9" s="19" t="s">
        <v>17</v>
      </c>
      <c r="C9" s="20">
        <f>+C7*C8</f>
        <v>462000</v>
      </c>
    </row>
    <row r="10" spans="1:3" ht="29.25" customHeight="1">
      <c r="A10" s="21"/>
      <c r="B10" s="22"/>
      <c r="C10" s="23"/>
    </row>
    <row r="11" spans="1:3" ht="13.5" customHeight="1">
      <c r="A11" s="24"/>
      <c r="B11" s="25" t="s">
        <v>18</v>
      </c>
      <c r="C11" s="26"/>
    </row>
    <row r="12" spans="1:3" ht="12.75">
      <c r="A12" s="27">
        <v>4</v>
      </c>
      <c r="B12" s="28" t="s">
        <v>19</v>
      </c>
      <c r="C12" s="29">
        <v>4540</v>
      </c>
    </row>
    <row r="13" spans="1:3" ht="12.75">
      <c r="A13" s="206">
        <v>5</v>
      </c>
      <c r="B13" s="30" t="s">
        <v>20</v>
      </c>
      <c r="C13" s="31">
        <v>21</v>
      </c>
    </row>
    <row r="14" spans="1:3" ht="12.75">
      <c r="A14" s="206"/>
      <c r="B14" s="32" t="s">
        <v>21</v>
      </c>
      <c r="C14" s="33"/>
    </row>
    <row r="15" spans="1:3" ht="12.75">
      <c r="A15" s="34">
        <v>6</v>
      </c>
      <c r="B15" s="35" t="s">
        <v>22</v>
      </c>
      <c r="C15" s="36">
        <f>(C7-C13)*C12</f>
        <v>177060</v>
      </c>
    </row>
    <row r="16" spans="1:3" ht="12.75">
      <c r="A16" s="37"/>
      <c r="B16" s="38"/>
      <c r="C16" s="39"/>
    </row>
    <row r="17" spans="1:3" ht="12.75">
      <c r="A17" s="40"/>
      <c r="B17" s="41" t="s">
        <v>23</v>
      </c>
      <c r="C17" s="42">
        <f>C9-C15</f>
        <v>284940</v>
      </c>
    </row>
    <row r="18" spans="1:3" ht="12.75">
      <c r="A18" s="43"/>
      <c r="C18" s="44"/>
    </row>
    <row r="19" spans="1:3" ht="12.75">
      <c r="A19" s="207" t="s">
        <v>24</v>
      </c>
      <c r="B19" s="207"/>
      <c r="C19" s="45">
        <v>14779.62</v>
      </c>
    </row>
    <row r="20" spans="1:3" ht="12.75">
      <c r="A20" s="207" t="s">
        <v>25</v>
      </c>
      <c r="B20" s="207"/>
      <c r="C20" s="46">
        <v>0</v>
      </c>
    </row>
    <row r="21" spans="1:3" ht="12.75">
      <c r="A21" s="47"/>
      <c r="B21" s="48"/>
      <c r="C21" s="49"/>
    </row>
    <row r="22" spans="1:3" ht="12.75">
      <c r="A22" s="50"/>
      <c r="C22" s="44"/>
    </row>
    <row r="23" ht="12.75">
      <c r="A23" s="51" t="s">
        <v>26</v>
      </c>
    </row>
    <row r="24" spans="1:3" ht="12.75">
      <c r="A24" s="52" t="s">
        <v>27</v>
      </c>
      <c r="B24" s="53"/>
      <c r="C24" s="54"/>
    </row>
    <row r="25" spans="1:3" ht="12.75">
      <c r="A25" s="55" t="s">
        <v>28</v>
      </c>
      <c r="B25" s="56"/>
      <c r="C25" s="57"/>
    </row>
    <row r="26" spans="1:3" ht="12.75">
      <c r="A26" s="55" t="s">
        <v>29</v>
      </c>
      <c r="B26" s="56"/>
      <c r="C26" s="57"/>
    </row>
    <row r="27" spans="1:3" ht="12.75">
      <c r="A27" s="55"/>
      <c r="B27" s="58" t="s">
        <v>30</v>
      </c>
      <c r="C27" s="57"/>
    </row>
    <row r="28" spans="1:3" ht="12.75">
      <c r="A28" s="55" t="s">
        <v>31</v>
      </c>
      <c r="B28" s="56"/>
      <c r="C28" s="57"/>
    </row>
    <row r="29" spans="1:3" ht="12.75">
      <c r="A29" s="55"/>
      <c r="B29" s="58" t="s">
        <v>32</v>
      </c>
      <c r="C29" s="57"/>
    </row>
    <row r="30" spans="1:3" ht="12.75">
      <c r="A30" s="55" t="s">
        <v>33</v>
      </c>
      <c r="B30" s="56"/>
      <c r="C30" s="57"/>
    </row>
    <row r="31" spans="1:3" ht="12.75">
      <c r="A31" s="55"/>
      <c r="B31" s="58" t="s">
        <v>34</v>
      </c>
      <c r="C31" s="57"/>
    </row>
    <row r="32" spans="1:3" ht="12.75">
      <c r="A32" s="55" t="s">
        <v>35</v>
      </c>
      <c r="B32" s="56"/>
      <c r="C32" s="57"/>
    </row>
    <row r="33" spans="1:3" ht="12.75">
      <c r="A33" s="55"/>
      <c r="B33" s="58" t="s">
        <v>36</v>
      </c>
      <c r="C33" s="57"/>
    </row>
    <row r="34" spans="1:3" ht="12.75">
      <c r="A34" s="52" t="s">
        <v>37</v>
      </c>
      <c r="B34" s="53"/>
      <c r="C34" s="54"/>
    </row>
    <row r="35" spans="1:3" ht="12.75">
      <c r="A35" s="55" t="s">
        <v>38</v>
      </c>
      <c r="B35" s="56"/>
      <c r="C35" s="57"/>
    </row>
    <row r="36" spans="1:3" ht="12.75">
      <c r="A36" s="55" t="s">
        <v>39</v>
      </c>
      <c r="B36" s="56"/>
      <c r="C36" s="57"/>
    </row>
    <row r="37" spans="1:3" ht="12.75">
      <c r="A37" s="55"/>
      <c r="B37" s="59" t="s">
        <v>40</v>
      </c>
      <c r="C37" s="57"/>
    </row>
    <row r="38" spans="1:3" ht="12.75">
      <c r="A38" s="55" t="s">
        <v>41</v>
      </c>
      <c r="B38" s="56"/>
      <c r="C38" s="57"/>
    </row>
    <row r="39" spans="1:3" ht="12.75">
      <c r="A39" s="60"/>
      <c r="B39" s="61" t="s">
        <v>42</v>
      </c>
      <c r="C39" s="62"/>
    </row>
    <row r="40" spans="1:3" ht="12.75">
      <c r="A40" s="63"/>
      <c r="B40" s="63"/>
      <c r="C40" s="63"/>
    </row>
    <row r="41" spans="1:3" ht="12.75">
      <c r="A41" s="63"/>
      <c r="B41" s="63"/>
      <c r="C41" s="63"/>
    </row>
    <row r="42" spans="1:4" ht="12.75">
      <c r="A42" s="208" t="str">
        <f>+ÚVOD!A48</f>
        <v>sestavil: Martina Borýsková</v>
      </c>
      <c r="B42" s="208"/>
      <c r="C42" s="64">
        <v>42997</v>
      </c>
      <c r="D42" s="65"/>
    </row>
    <row r="43" spans="1:4" ht="12.75">
      <c r="A43" s="66"/>
      <c r="B43" s="66"/>
      <c r="C43" s="66"/>
      <c r="D43" s="65"/>
    </row>
    <row r="44" spans="1:4" ht="12.75">
      <c r="A44" s="208" t="str">
        <f>+ÚVOD!E48</f>
        <v>ředitel:  Mgr. Miriam Plačková</v>
      </c>
      <c r="B44" s="208"/>
      <c r="C44" s="64">
        <v>42997</v>
      </c>
      <c r="D44" s="65"/>
    </row>
  </sheetData>
  <sheetProtection selectLockedCells="1" selectUnlockedCells="1"/>
  <mergeCells count="9">
    <mergeCell ref="A20:B20"/>
    <mergeCell ref="A42:B42"/>
    <mergeCell ref="A44:B44"/>
    <mergeCell ref="B3:C3"/>
    <mergeCell ref="A5:A6"/>
    <mergeCell ref="B5:B6"/>
    <mergeCell ref="C5:C6"/>
    <mergeCell ref="A13:A14"/>
    <mergeCell ref="A19:B19"/>
  </mergeCells>
  <printOptions/>
  <pageMargins left="0.7875" right="0.7875" top="0.5201388888888889" bottom="0.55" header="0.5118055555555555" footer="0.5118055555555555"/>
  <pageSetup horizontalDpi="300" verticalDpi="300"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5.375" style="0" customWidth="1"/>
    <col min="2" max="2" width="40.25390625" style="0" customWidth="1"/>
    <col min="3" max="3" width="16.125" style="0" customWidth="1"/>
    <col min="4" max="4" width="16.75390625" style="0" customWidth="1"/>
    <col min="5" max="5" width="16.625" style="0" customWidth="1"/>
    <col min="6" max="6" width="11.25390625" style="0" customWidth="1"/>
  </cols>
  <sheetData>
    <row r="1" ht="12.75">
      <c r="A1" s="1" t="s">
        <v>43</v>
      </c>
    </row>
    <row r="2" ht="12.75">
      <c r="A2" s="67"/>
    </row>
    <row r="3" spans="1:2" ht="12.75">
      <c r="A3" s="10" t="str">
        <f>ÚVOD!A14:F14</f>
        <v>název organizace:                                                                                                   </v>
      </c>
      <c r="B3" s="68" t="str">
        <f>ÚVOD!D14</f>
        <v>MŠ "Rolnička", Liberec, Truhlářská 340/7, p. o.</v>
      </c>
    </row>
    <row r="4" spans="1:6" ht="12.75">
      <c r="A4" s="1"/>
      <c r="B4" s="11"/>
      <c r="F4" s="43" t="s">
        <v>44</v>
      </c>
    </row>
    <row r="5" spans="1:6" ht="12.75" customHeight="1">
      <c r="A5" s="209" t="s">
        <v>12</v>
      </c>
      <c r="B5" s="210" t="s">
        <v>45</v>
      </c>
      <c r="C5" s="211" t="s">
        <v>46</v>
      </c>
      <c r="D5" s="211" t="s">
        <v>47</v>
      </c>
      <c r="E5" s="211" t="s">
        <v>48</v>
      </c>
      <c r="F5" s="212" t="s">
        <v>49</v>
      </c>
    </row>
    <row r="6" spans="1:6" ht="12.75">
      <c r="A6" s="209"/>
      <c r="B6" s="210"/>
      <c r="C6" s="211"/>
      <c r="D6" s="211"/>
      <c r="E6" s="211"/>
      <c r="F6" s="212"/>
    </row>
    <row r="7" spans="1:6" ht="25.5" customHeight="1">
      <c r="A7" s="69">
        <v>1</v>
      </c>
      <c r="B7" s="70" t="s">
        <v>50</v>
      </c>
      <c r="C7" s="71">
        <v>70179.37</v>
      </c>
      <c r="D7" s="71">
        <v>71000</v>
      </c>
      <c r="E7" s="71">
        <f>D7*1.05</f>
        <v>74550</v>
      </c>
      <c r="F7" s="72">
        <f aca="true" t="shared" si="0" ref="F7:F17">E7/D7</f>
        <v>1.05</v>
      </c>
    </row>
    <row r="8" spans="1:6" ht="24" customHeight="1">
      <c r="A8" s="73">
        <v>2</v>
      </c>
      <c r="B8" s="74" t="s">
        <v>51</v>
      </c>
      <c r="C8" s="71">
        <v>32129.14</v>
      </c>
      <c r="D8" s="75">
        <v>34000</v>
      </c>
      <c r="E8" s="75">
        <v>38000</v>
      </c>
      <c r="F8" s="76">
        <f t="shared" si="0"/>
        <v>1.1176470588235294</v>
      </c>
    </row>
    <row r="9" spans="1:6" ht="24" customHeight="1">
      <c r="A9" s="69">
        <v>3</v>
      </c>
      <c r="B9" s="77" t="s">
        <v>52</v>
      </c>
      <c r="C9" s="71">
        <v>20575</v>
      </c>
      <c r="D9" s="71">
        <v>21000</v>
      </c>
      <c r="E9" s="71">
        <v>23000</v>
      </c>
      <c r="F9" s="76">
        <f t="shared" si="0"/>
        <v>1.0952380952380953</v>
      </c>
    </row>
    <row r="10" spans="1:6" ht="24" customHeight="1">
      <c r="A10" s="73">
        <v>4</v>
      </c>
      <c r="B10" s="78" t="s">
        <v>53</v>
      </c>
      <c r="C10" s="79">
        <f>C8+C9</f>
        <v>52704.14</v>
      </c>
      <c r="D10" s="79">
        <f>D8+D9</f>
        <v>55000</v>
      </c>
      <c r="E10" s="79">
        <f>E8+E9</f>
        <v>61000</v>
      </c>
      <c r="F10" s="80">
        <f t="shared" si="0"/>
        <v>1.1090909090909091</v>
      </c>
    </row>
    <row r="11" spans="1:6" ht="24" customHeight="1">
      <c r="A11" s="73">
        <v>5</v>
      </c>
      <c r="B11" s="78" t="s">
        <v>54</v>
      </c>
      <c r="C11" s="75">
        <v>104776.04</v>
      </c>
      <c r="D11" s="75">
        <v>105000</v>
      </c>
      <c r="E11" s="75">
        <v>110000</v>
      </c>
      <c r="F11" s="80">
        <f t="shared" si="0"/>
        <v>1.0476190476190477</v>
      </c>
    </row>
    <row r="12" spans="1:6" ht="24" customHeight="1">
      <c r="A12" s="73">
        <v>6</v>
      </c>
      <c r="B12" s="78" t="s">
        <v>55</v>
      </c>
      <c r="C12" s="75">
        <v>0</v>
      </c>
      <c r="D12" s="75">
        <v>0</v>
      </c>
      <c r="E12" s="75">
        <v>0</v>
      </c>
      <c r="F12" s="80" t="e">
        <f t="shared" si="0"/>
        <v>#DIV/0!</v>
      </c>
    </row>
    <row r="13" spans="1:6" ht="24" customHeight="1">
      <c r="A13" s="81"/>
      <c r="B13" s="82" t="s">
        <v>56</v>
      </c>
      <c r="C13" s="83">
        <f>C7+C10+C11+C12</f>
        <v>227659.55</v>
      </c>
      <c r="D13" s="83">
        <f>D7+D10+D11+D12</f>
        <v>231000</v>
      </c>
      <c r="E13" s="83">
        <f>E7+E10+E11+E12</f>
        <v>245550</v>
      </c>
      <c r="F13" s="84">
        <f t="shared" si="0"/>
        <v>1.062987012987013</v>
      </c>
    </row>
    <row r="14" spans="1:6" ht="24" customHeight="1">
      <c r="A14" s="73">
        <v>7</v>
      </c>
      <c r="B14" s="78" t="s">
        <v>57</v>
      </c>
      <c r="C14" s="75">
        <v>0</v>
      </c>
      <c r="D14" s="75">
        <v>0</v>
      </c>
      <c r="E14" s="75">
        <v>0</v>
      </c>
      <c r="F14" s="80" t="e">
        <f t="shared" si="0"/>
        <v>#DIV/0!</v>
      </c>
    </row>
    <row r="15" spans="1:6" ht="24" customHeight="1">
      <c r="A15" s="85">
        <v>8</v>
      </c>
      <c r="B15" s="86" t="s">
        <v>58</v>
      </c>
      <c r="C15" s="75">
        <v>0</v>
      </c>
      <c r="D15" s="75">
        <v>0</v>
      </c>
      <c r="E15" s="75">
        <v>0</v>
      </c>
      <c r="F15" s="80" t="e">
        <f t="shared" si="0"/>
        <v>#DIV/0!</v>
      </c>
    </row>
    <row r="16" spans="1:6" ht="24" customHeight="1">
      <c r="A16" s="87"/>
      <c r="B16" s="82" t="s">
        <v>56</v>
      </c>
      <c r="C16" s="88">
        <f>C14+C15</f>
        <v>0</v>
      </c>
      <c r="D16" s="88">
        <f>D14+D15</f>
        <v>0</v>
      </c>
      <c r="E16" s="88">
        <f>E14+E15</f>
        <v>0</v>
      </c>
      <c r="F16" s="89" t="e">
        <f t="shared" si="0"/>
        <v>#DIV/0!</v>
      </c>
    </row>
    <row r="17" spans="1:6" ht="24" customHeight="1">
      <c r="A17" s="90"/>
      <c r="B17" s="91" t="s">
        <v>59</v>
      </c>
      <c r="C17" s="92">
        <f>C13+C16</f>
        <v>227659.55</v>
      </c>
      <c r="D17" s="92">
        <f>D13+D16</f>
        <v>231000</v>
      </c>
      <c r="E17" s="92">
        <f>E13+E16</f>
        <v>245550</v>
      </c>
      <c r="F17" s="93">
        <f t="shared" si="0"/>
        <v>1.062987012987013</v>
      </c>
    </row>
    <row r="19" spans="1:6" ht="12.75" customHeight="1">
      <c r="A19" t="s">
        <v>60</v>
      </c>
      <c r="B19" s="213" t="s">
        <v>61</v>
      </c>
      <c r="C19" s="213"/>
      <c r="D19" s="213"/>
      <c r="E19" s="213"/>
      <c r="F19" s="213"/>
    </row>
    <row r="20" ht="12.75">
      <c r="B20" s="94"/>
    </row>
    <row r="21" spans="1:5" ht="12.75">
      <c r="A21" s="66" t="str">
        <f>+ÚVOD!A48</f>
        <v>sestavil: Martina Borýsková</v>
      </c>
      <c r="B21" s="66"/>
      <c r="C21" s="66"/>
      <c r="D21" s="64">
        <v>42997</v>
      </c>
      <c r="E21" s="66"/>
    </row>
    <row r="22" spans="1:5" ht="12.75">
      <c r="A22" s="66"/>
      <c r="B22" s="66"/>
      <c r="C22" s="66"/>
      <c r="D22" s="66"/>
      <c r="E22" s="66"/>
    </row>
    <row r="23" spans="1:5" ht="12.75">
      <c r="A23" s="208" t="str">
        <f>+ÚVOD!E48</f>
        <v>ředitel:  Mgr. Miriam Plačková</v>
      </c>
      <c r="B23" s="208"/>
      <c r="C23" s="66"/>
      <c r="D23" s="64">
        <v>42997</v>
      </c>
      <c r="E23" s="66"/>
    </row>
  </sheetData>
  <sheetProtection selectLockedCells="1" selectUnlockedCells="1"/>
  <mergeCells count="8">
    <mergeCell ref="B19:F19"/>
    <mergeCell ref="A23:B23"/>
    <mergeCell ref="A5:A6"/>
    <mergeCell ref="B5:B6"/>
    <mergeCell ref="C5:C6"/>
    <mergeCell ref="D5:D6"/>
    <mergeCell ref="E5:E6"/>
    <mergeCell ref="F5:F6"/>
  </mergeCells>
  <printOptions horizontalCentered="1"/>
  <pageMargins left="0.2298611111111111" right="0.7875" top="0.65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1"/>
  <sheetViews>
    <sheetView zoomScalePageLayoutView="0" workbookViewId="0" topLeftCell="A7">
      <selection activeCell="G26" sqref="G26"/>
    </sheetView>
  </sheetViews>
  <sheetFormatPr defaultColWidth="9.00390625" defaultRowHeight="12.75"/>
  <cols>
    <col min="1" max="1" width="15.25390625" style="0" customWidth="1"/>
    <col min="2" max="2" width="42.75390625" style="0" customWidth="1"/>
    <col min="3" max="3" width="14.00390625" style="0" customWidth="1"/>
    <col min="4" max="4" width="13.75390625" style="0" customWidth="1"/>
    <col min="5" max="5" width="14.875" style="0" customWidth="1"/>
    <col min="6" max="6" width="11.00390625" style="0" customWidth="1"/>
    <col min="7" max="7" width="12.625" style="0" customWidth="1"/>
    <col min="8" max="9" width="17.75390625" style="0" customWidth="1"/>
  </cols>
  <sheetData>
    <row r="4" spans="1:9" ht="12.75">
      <c r="A4" s="214" t="s">
        <v>62</v>
      </c>
      <c r="B4" s="214"/>
      <c r="C4" s="214"/>
      <c r="D4" s="214"/>
      <c r="E4" s="214"/>
      <c r="F4" s="214"/>
      <c r="G4" s="214"/>
      <c r="H4" s="214"/>
      <c r="I4" s="214"/>
    </row>
    <row r="5" spans="1:9" ht="12.75">
      <c r="A5" s="215"/>
      <c r="B5" s="215"/>
      <c r="C5" s="95"/>
      <c r="D5" s="95"/>
      <c r="E5" s="95"/>
      <c r="F5" s="95"/>
      <c r="G5" s="95"/>
      <c r="H5" s="95"/>
      <c r="I5" s="95"/>
    </row>
    <row r="6" spans="1:9" ht="12.75">
      <c r="A6" s="96" t="str">
        <f>ÚVOD!A14:F14</f>
        <v>název organizace:                                                                                                   </v>
      </c>
      <c r="B6" s="97" t="str">
        <f>ÚVOD!D14</f>
        <v>MŠ "Rolnička", Liberec, Truhlářská 340/7, p. o.</v>
      </c>
      <c r="C6" s="95"/>
      <c r="D6" s="95"/>
      <c r="E6" s="95"/>
      <c r="F6" s="95"/>
      <c r="G6" s="95"/>
      <c r="H6" s="95"/>
      <c r="I6" s="95"/>
    </row>
    <row r="7" spans="2:3" ht="14.25" customHeight="1">
      <c r="B7" s="43" t="s">
        <v>63</v>
      </c>
      <c r="C7" s="11"/>
    </row>
    <row r="8" spans="1:9" ht="21" customHeight="1">
      <c r="A8" s="216" t="s">
        <v>64</v>
      </c>
      <c r="B8" s="217" t="s">
        <v>65</v>
      </c>
      <c r="C8" s="218" t="s">
        <v>66</v>
      </c>
      <c r="D8" s="218"/>
      <c r="E8" s="218"/>
      <c r="F8" s="217" t="s">
        <v>67</v>
      </c>
      <c r="G8" s="98"/>
      <c r="H8" s="98"/>
      <c r="I8" s="98"/>
    </row>
    <row r="9" spans="1:10" ht="45">
      <c r="A9" s="216"/>
      <c r="B9" s="217"/>
      <c r="C9" s="99" t="s">
        <v>68</v>
      </c>
      <c r="D9" s="99" t="s">
        <v>69</v>
      </c>
      <c r="E9" s="99" t="s">
        <v>70</v>
      </c>
      <c r="F9" s="217"/>
      <c r="G9" s="100"/>
      <c r="H9" s="100"/>
      <c r="I9" s="101"/>
      <c r="J9" s="101"/>
    </row>
    <row r="10" spans="1:10" ht="12.75">
      <c r="A10" s="102">
        <v>1</v>
      </c>
      <c r="B10" s="103" t="s">
        <v>71</v>
      </c>
      <c r="C10" s="104">
        <v>10000</v>
      </c>
      <c r="D10" s="105"/>
      <c r="E10" s="104"/>
      <c r="F10" s="106"/>
      <c r="G10" s="100"/>
      <c r="H10" s="100"/>
      <c r="I10" s="101"/>
      <c r="J10" s="101"/>
    </row>
    <row r="11" spans="1:10" ht="12.75">
      <c r="A11" s="107">
        <v>2</v>
      </c>
      <c r="B11" s="108" t="s">
        <v>72</v>
      </c>
      <c r="C11" s="109">
        <v>15000</v>
      </c>
      <c r="D11" s="110"/>
      <c r="E11" s="109"/>
      <c r="F11" s="111"/>
      <c r="G11" s="100"/>
      <c r="H11" s="100"/>
      <c r="I11" s="101"/>
      <c r="J11" s="101"/>
    </row>
    <row r="12" spans="1:10" ht="12.75">
      <c r="A12" s="107">
        <v>3</v>
      </c>
      <c r="B12" s="108" t="s">
        <v>73</v>
      </c>
      <c r="C12" s="109">
        <v>2000</v>
      </c>
      <c r="D12" s="110"/>
      <c r="E12" s="109"/>
      <c r="F12" s="111"/>
      <c r="G12" s="100"/>
      <c r="H12" s="100"/>
      <c r="I12" s="101"/>
      <c r="J12" s="101"/>
    </row>
    <row r="13" spans="1:10" ht="12.75">
      <c r="A13" s="107">
        <v>4</v>
      </c>
      <c r="B13" s="108" t="s">
        <v>74</v>
      </c>
      <c r="C13" s="109">
        <v>30000</v>
      </c>
      <c r="D13" s="110"/>
      <c r="E13" s="109"/>
      <c r="F13" s="111"/>
      <c r="G13" s="100"/>
      <c r="H13" s="100"/>
      <c r="I13" s="101"/>
      <c r="J13" s="101"/>
    </row>
    <row r="14" spans="1:9" ht="12.75">
      <c r="A14" s="107">
        <v>5</v>
      </c>
      <c r="B14" s="108" t="s">
        <v>75</v>
      </c>
      <c r="C14" s="109">
        <v>1100</v>
      </c>
      <c r="D14" s="110"/>
      <c r="E14" s="109"/>
      <c r="F14" s="111"/>
      <c r="I14" s="101"/>
    </row>
    <row r="15" spans="1:9" ht="12.75">
      <c r="A15" s="107">
        <v>6</v>
      </c>
      <c r="B15" s="108" t="s">
        <v>76</v>
      </c>
      <c r="C15" s="109">
        <v>3000</v>
      </c>
      <c r="D15" s="110"/>
      <c r="E15" s="109"/>
      <c r="F15" s="111"/>
      <c r="I15" s="101"/>
    </row>
    <row r="16" spans="1:9" ht="12.75">
      <c r="A16" s="107">
        <v>7</v>
      </c>
      <c r="B16" s="108" t="s">
        <v>77</v>
      </c>
      <c r="C16" s="109">
        <v>20000</v>
      </c>
      <c r="D16" s="110"/>
      <c r="E16" s="109"/>
      <c r="F16" s="111"/>
      <c r="I16" s="101"/>
    </row>
    <row r="17" spans="1:9" ht="12.75">
      <c r="A17" s="107">
        <v>8</v>
      </c>
      <c r="B17" s="108" t="s">
        <v>78</v>
      </c>
      <c r="C17" s="109">
        <v>10000</v>
      </c>
      <c r="D17" s="110"/>
      <c r="E17" s="109"/>
      <c r="F17" s="111"/>
      <c r="G17" s="59"/>
      <c r="H17" s="59"/>
      <c r="I17" s="101"/>
    </row>
    <row r="18" spans="1:9" ht="12.75">
      <c r="A18" s="107">
        <v>9</v>
      </c>
      <c r="B18" s="108" t="s">
        <v>79</v>
      </c>
      <c r="C18" s="107">
        <v>5000</v>
      </c>
      <c r="D18" s="110"/>
      <c r="E18" s="109"/>
      <c r="F18" s="111"/>
      <c r="G18" s="101"/>
      <c r="H18" s="101"/>
      <c r="I18" s="101"/>
    </row>
    <row r="19" spans="1:9" ht="12.75">
      <c r="A19" s="107">
        <v>10</v>
      </c>
      <c r="B19" s="108" t="s">
        <v>80</v>
      </c>
      <c r="C19" s="107">
        <v>2500</v>
      </c>
      <c r="D19" s="110"/>
      <c r="E19" s="109"/>
      <c r="F19" s="111"/>
      <c r="G19" s="101"/>
      <c r="H19" s="101"/>
      <c r="I19" s="101"/>
    </row>
    <row r="20" spans="1:9" ht="12.75">
      <c r="A20" s="107">
        <v>11</v>
      </c>
      <c r="B20" s="108" t="s">
        <v>81</v>
      </c>
      <c r="C20" s="107"/>
      <c r="D20" s="110"/>
      <c r="E20" s="109">
        <v>20000</v>
      </c>
      <c r="F20" s="111"/>
      <c r="G20" s="101"/>
      <c r="H20" s="101"/>
      <c r="I20" s="101"/>
    </row>
    <row r="21" spans="1:9" ht="12.75">
      <c r="A21" s="107"/>
      <c r="B21" s="108"/>
      <c r="C21" s="107"/>
      <c r="D21" s="110"/>
      <c r="E21" s="109"/>
      <c r="F21" s="111"/>
      <c r="G21" s="101"/>
      <c r="H21" s="101"/>
      <c r="I21" s="101"/>
    </row>
    <row r="22" spans="1:9" ht="12.75">
      <c r="A22" s="107"/>
      <c r="B22" s="108"/>
      <c r="C22" s="107"/>
      <c r="D22" s="110"/>
      <c r="E22" s="109"/>
      <c r="F22" s="111"/>
      <c r="G22" s="101"/>
      <c r="H22" s="101"/>
      <c r="I22" s="101"/>
    </row>
    <row r="23" spans="1:9" ht="12.75">
      <c r="A23" s="107"/>
      <c r="B23" s="108"/>
      <c r="C23" s="107"/>
      <c r="D23" s="110"/>
      <c r="E23" s="109"/>
      <c r="F23" s="111"/>
      <c r="G23" s="101"/>
      <c r="H23" s="101"/>
      <c r="I23" s="101"/>
    </row>
    <row r="24" spans="1:8" ht="12.75">
      <c r="A24" s="107"/>
      <c r="B24" s="108"/>
      <c r="C24" s="107"/>
      <c r="D24" s="110"/>
      <c r="E24" s="109"/>
      <c r="F24" s="111"/>
      <c r="G24" s="101"/>
      <c r="H24" s="101"/>
    </row>
    <row r="25" spans="1:8" ht="12.75">
      <c r="A25" s="107"/>
      <c r="B25" s="108"/>
      <c r="C25" s="107"/>
      <c r="D25" s="110"/>
      <c r="E25" s="109"/>
      <c r="F25" s="111"/>
      <c r="G25" s="101"/>
      <c r="H25" s="101"/>
    </row>
    <row r="26" spans="1:8" ht="12.75">
      <c r="A26" s="107"/>
      <c r="B26" s="108"/>
      <c r="C26" s="107"/>
      <c r="D26" s="110"/>
      <c r="E26" s="109"/>
      <c r="F26" s="111"/>
      <c r="G26" s="101"/>
      <c r="H26" s="101"/>
    </row>
    <row r="27" spans="1:8" ht="12.75">
      <c r="A27" s="107"/>
      <c r="B27" s="108"/>
      <c r="C27" s="107"/>
      <c r="D27" s="110"/>
      <c r="E27" s="109"/>
      <c r="F27" s="111"/>
      <c r="G27" s="101"/>
      <c r="H27" s="101"/>
    </row>
    <row r="28" spans="1:8" ht="12.75">
      <c r="A28" s="112"/>
      <c r="B28" s="113"/>
      <c r="C28" s="112"/>
      <c r="D28" s="114"/>
      <c r="E28" s="115"/>
      <c r="F28" s="116"/>
      <c r="G28" s="101"/>
      <c r="H28" s="101"/>
    </row>
    <row r="29" spans="1:9" ht="12.75">
      <c r="A29" s="117"/>
      <c r="B29" s="118" t="s">
        <v>82</v>
      </c>
      <c r="C29" s="119">
        <f>SUM(C10:C28)</f>
        <v>98600</v>
      </c>
      <c r="D29" s="119">
        <f>SUM(D10:D28)</f>
        <v>0</v>
      </c>
      <c r="E29" s="119">
        <f>SUM(E10:E28)</f>
        <v>20000</v>
      </c>
      <c r="F29" s="119">
        <f>SUM(F10:F28)</f>
        <v>0</v>
      </c>
      <c r="G29" s="101"/>
      <c r="H29" s="101"/>
      <c r="I29" s="101"/>
    </row>
    <row r="30" spans="1:9" ht="12.75">
      <c r="A30" s="120"/>
      <c r="B30" s="120"/>
      <c r="C30" s="121"/>
      <c r="D30" s="121"/>
      <c r="E30" s="121"/>
      <c r="F30" s="121"/>
      <c r="G30" s="101"/>
      <c r="H30" s="101"/>
      <c r="I30" s="101"/>
    </row>
    <row r="31" spans="1:9" ht="12.75">
      <c r="A31" s="122"/>
      <c r="B31" s="122"/>
      <c r="C31" s="123"/>
      <c r="D31" s="123"/>
      <c r="E31" s="123"/>
      <c r="F31" s="123"/>
      <c r="G31" s="101"/>
      <c r="H31" s="101"/>
      <c r="I31" s="101"/>
    </row>
    <row r="32" spans="1:9" ht="12.75" customHeight="1">
      <c r="A32" s="122"/>
      <c r="B32" s="124" t="s">
        <v>83</v>
      </c>
      <c r="C32" s="123"/>
      <c r="D32" s="123"/>
      <c r="E32" s="123"/>
      <c r="F32" s="123"/>
      <c r="G32" s="101"/>
      <c r="H32" s="101"/>
      <c r="I32" s="101"/>
    </row>
    <row r="33" spans="1:9" ht="19.5" customHeight="1">
      <c r="A33" s="216" t="s">
        <v>64</v>
      </c>
      <c r="B33" s="219" t="s">
        <v>84</v>
      </c>
      <c r="C33" s="219"/>
      <c r="D33" s="220" t="s">
        <v>85</v>
      </c>
      <c r="E33" s="220" t="s">
        <v>86</v>
      </c>
      <c r="F33" s="221" t="s">
        <v>67</v>
      </c>
      <c r="G33" s="125"/>
      <c r="H33" s="101"/>
      <c r="I33" s="101"/>
    </row>
    <row r="34" spans="1:9" ht="20.25" customHeight="1">
      <c r="A34" s="216"/>
      <c r="B34" s="219"/>
      <c r="C34" s="219"/>
      <c r="D34" s="220"/>
      <c r="E34" s="220"/>
      <c r="F34" s="220"/>
      <c r="G34" s="126"/>
      <c r="H34" s="101"/>
      <c r="I34" s="101"/>
    </row>
    <row r="35" spans="1:9" ht="12.75">
      <c r="A35" s="102">
        <v>1</v>
      </c>
      <c r="B35" s="222" t="s">
        <v>87</v>
      </c>
      <c r="C35" s="222"/>
      <c r="D35" s="104"/>
      <c r="E35" s="127">
        <v>50000</v>
      </c>
      <c r="F35" s="106">
        <v>50000</v>
      </c>
      <c r="G35" s="128"/>
      <c r="H35" s="101"/>
      <c r="I35" s="101"/>
    </row>
    <row r="36" spans="1:7" ht="12.75">
      <c r="A36" s="107">
        <v>2</v>
      </c>
      <c r="B36" s="223" t="s">
        <v>88</v>
      </c>
      <c r="C36" s="223"/>
      <c r="D36" s="109"/>
      <c r="E36" s="109">
        <v>230000</v>
      </c>
      <c r="F36" s="111">
        <v>230000</v>
      </c>
      <c r="G36" s="128"/>
    </row>
    <row r="37" spans="1:7" ht="12.75">
      <c r="A37" s="107">
        <v>3</v>
      </c>
      <c r="B37" s="223" t="s">
        <v>89</v>
      </c>
      <c r="C37" s="223"/>
      <c r="D37" s="109"/>
      <c r="E37" s="109">
        <v>250000</v>
      </c>
      <c r="F37" s="111">
        <v>250000</v>
      </c>
      <c r="G37" s="128"/>
    </row>
    <row r="38" spans="1:7" ht="22.5">
      <c r="A38" s="107">
        <v>4</v>
      </c>
      <c r="B38" s="129" t="s">
        <v>90</v>
      </c>
      <c r="C38" s="130"/>
      <c r="D38" s="109"/>
      <c r="E38" s="109">
        <v>100000</v>
      </c>
      <c r="F38" s="111">
        <v>100000</v>
      </c>
      <c r="G38" s="128"/>
    </row>
    <row r="39" spans="1:7" ht="12.75">
      <c r="A39" s="131">
        <v>5</v>
      </c>
      <c r="B39" s="223" t="s">
        <v>91</v>
      </c>
      <c r="C39" s="223"/>
      <c r="D39" s="132"/>
      <c r="E39" s="133">
        <v>60000</v>
      </c>
      <c r="F39" s="111">
        <f>D39+E39</f>
        <v>60000</v>
      </c>
      <c r="G39" s="128"/>
    </row>
    <row r="40" spans="1:7" ht="12.75">
      <c r="A40" s="134">
        <v>6</v>
      </c>
      <c r="B40" s="135" t="s">
        <v>92</v>
      </c>
      <c r="C40" s="130"/>
      <c r="D40" s="136"/>
      <c r="E40" s="137" t="s">
        <v>93</v>
      </c>
      <c r="F40" s="138"/>
      <c r="G40" s="128"/>
    </row>
    <row r="41" spans="1:7" ht="12.75">
      <c r="A41" s="134">
        <v>7</v>
      </c>
      <c r="B41" s="223" t="s">
        <v>94</v>
      </c>
      <c r="C41" s="223"/>
      <c r="D41" s="136"/>
      <c r="E41" s="137" t="s">
        <v>93</v>
      </c>
      <c r="F41" s="116"/>
      <c r="G41" s="128"/>
    </row>
    <row r="42" spans="1:7" ht="12.75">
      <c r="A42" s="139"/>
      <c r="B42" s="224" t="s">
        <v>56</v>
      </c>
      <c r="C42" s="224"/>
      <c r="D42" s="119">
        <f>SUM(D35:D41)</f>
        <v>0</v>
      </c>
      <c r="E42" s="119">
        <f>SUM(E35:E41)</f>
        <v>690000</v>
      </c>
      <c r="F42" s="119">
        <f>SUM(F35:F41)</f>
        <v>690000</v>
      </c>
      <c r="G42" s="140"/>
    </row>
    <row r="43" spans="2:6" ht="12.75">
      <c r="B43" s="101"/>
      <c r="C43" s="101"/>
      <c r="D43" s="101"/>
      <c r="E43" s="101"/>
      <c r="F43" s="101"/>
    </row>
    <row r="44" spans="1:6" ht="12.75">
      <c r="A44" s="66" t="str">
        <f>+ÚVOD!A48</f>
        <v>sestavil: Martina Borýsková</v>
      </c>
      <c r="B44" s="66"/>
      <c r="C44" s="66"/>
      <c r="D44" s="66"/>
      <c r="E44" s="64">
        <f>+ÚVOD!A51</f>
        <v>0</v>
      </c>
      <c r="F44" s="141">
        <v>42997</v>
      </c>
    </row>
    <row r="45" spans="1:6" ht="12.75">
      <c r="A45" s="66"/>
      <c r="B45" s="66"/>
      <c r="C45" s="66"/>
      <c r="D45" s="66"/>
      <c r="E45" s="66"/>
      <c r="F45" s="101"/>
    </row>
    <row r="46" spans="1:6" ht="12.75">
      <c r="A46" s="66" t="str">
        <f>+ÚVOD!E48</f>
        <v>ředitel:  Mgr. Miriam Plačková</v>
      </c>
      <c r="B46" s="66"/>
      <c r="C46" s="66"/>
      <c r="D46" s="66"/>
      <c r="E46" s="64">
        <f>+ÚVOD!A51</f>
        <v>0</v>
      </c>
      <c r="F46" s="141">
        <v>42997</v>
      </c>
    </row>
    <row r="47" spans="1:6" ht="12.75">
      <c r="A47" s="66"/>
      <c r="B47" s="66"/>
      <c r="C47" s="66"/>
      <c r="D47" s="66"/>
      <c r="E47" s="66"/>
      <c r="F47" s="101"/>
    </row>
    <row r="48" spans="1:6" ht="12.75">
      <c r="A48" s="9"/>
      <c r="B48" s="66"/>
      <c r="C48" s="66"/>
      <c r="D48" s="66"/>
      <c r="E48" s="66"/>
      <c r="F48" s="101"/>
    </row>
    <row r="49" spans="2:6" ht="12.75">
      <c r="B49" s="101"/>
      <c r="C49" s="101"/>
      <c r="D49" s="101"/>
      <c r="E49" s="101"/>
      <c r="F49" s="101"/>
    </row>
    <row r="50" spans="1:4" ht="12.75">
      <c r="A50" s="6" t="s">
        <v>95</v>
      </c>
      <c r="B50" s="6"/>
      <c r="C50" s="6"/>
      <c r="D50" s="101"/>
    </row>
    <row r="51" spans="1:4" ht="12.75">
      <c r="A51" s="6" t="s">
        <v>96</v>
      </c>
      <c r="B51" s="6"/>
      <c r="C51" s="6"/>
      <c r="D51" s="101"/>
    </row>
  </sheetData>
  <sheetProtection selectLockedCells="1" selectUnlockedCells="1"/>
  <mergeCells count="17">
    <mergeCell ref="B36:C36"/>
    <mergeCell ref="B37:C37"/>
    <mergeCell ref="B39:C39"/>
    <mergeCell ref="B41:C41"/>
    <mergeCell ref="B42:C42"/>
    <mergeCell ref="A33:A34"/>
    <mergeCell ref="B33:C34"/>
    <mergeCell ref="D33:D34"/>
    <mergeCell ref="E33:E34"/>
    <mergeCell ref="F33:F34"/>
    <mergeCell ref="B35:C35"/>
    <mergeCell ref="A4:I4"/>
    <mergeCell ref="A5:B5"/>
    <mergeCell ref="A8:A9"/>
    <mergeCell ref="B8:B9"/>
    <mergeCell ref="C8:E8"/>
    <mergeCell ref="F8:F9"/>
  </mergeCells>
  <printOptions horizontalCentered="1"/>
  <pageMargins left="0.24027777777777778" right="0.24027777777777778" top="0.75" bottom="0.9840277777777777" header="0.5118055555555555" footer="0.5118055555555555"/>
  <pageSetup horizontalDpi="300" verticalDpi="3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4">
      <selection activeCell="K45" sqref="K45"/>
    </sheetView>
  </sheetViews>
  <sheetFormatPr defaultColWidth="9.00390625" defaultRowHeight="12.75"/>
  <cols>
    <col min="1" max="1" width="3.75390625" style="142" customWidth="1"/>
    <col min="2" max="2" width="11.375" style="142" customWidth="1"/>
    <col min="3" max="3" width="19.125" style="142" customWidth="1"/>
    <col min="4" max="4" width="9.125" style="142" customWidth="1"/>
    <col min="5" max="5" width="5.875" style="142" customWidth="1"/>
    <col min="6" max="6" width="11.25390625" style="142" customWidth="1"/>
    <col min="7" max="7" width="13.00390625" style="142" customWidth="1"/>
    <col min="8" max="8" width="12.00390625" style="142" customWidth="1"/>
    <col min="9" max="9" width="12.625" style="142" customWidth="1"/>
    <col min="10" max="10" width="15.75390625" style="142" customWidth="1"/>
    <col min="11" max="11" width="11.125" style="142" customWidth="1"/>
    <col min="12" max="13" width="12.25390625" style="142" customWidth="1"/>
    <col min="14" max="16384" width="9.125" style="142" customWidth="1"/>
  </cols>
  <sheetData>
    <row r="1" spans="1:13" ht="12.75">
      <c r="A1" s="225" t="s">
        <v>97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1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8" ht="12.75" customHeight="1">
      <c r="A3" s="144" t="str">
        <f>ÚVOD!A14:F14</f>
        <v>název organizace:                                                                                                   </v>
      </c>
      <c r="B3" s="144"/>
      <c r="C3" s="226" t="str">
        <f>ÚVOD!D14</f>
        <v>MŠ "Rolnička", Liberec, Truhlářská 340/7, p. o.</v>
      </c>
      <c r="D3" s="226"/>
      <c r="E3" s="226"/>
      <c r="F3" s="226"/>
      <c r="G3" s="226"/>
      <c r="H3" s="226"/>
    </row>
    <row r="4" spans="1:10" ht="12.75">
      <c r="A4" s="227" t="s">
        <v>98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0" ht="13.5" customHeight="1">
      <c r="A5" s="228" t="s">
        <v>99</v>
      </c>
      <c r="B5" s="228"/>
      <c r="C5" s="228"/>
      <c r="D5" s="229" t="s">
        <v>100</v>
      </c>
      <c r="E5" s="229"/>
      <c r="F5" s="230" t="s">
        <v>101</v>
      </c>
      <c r="G5" s="231" t="s">
        <v>102</v>
      </c>
      <c r="H5" s="231"/>
      <c r="I5" s="231"/>
      <c r="J5" s="232" t="s">
        <v>103</v>
      </c>
    </row>
    <row r="6" spans="1:10" ht="18" customHeight="1">
      <c r="A6" s="228"/>
      <c r="B6" s="228"/>
      <c r="C6" s="228"/>
      <c r="D6" s="229"/>
      <c r="E6" s="229"/>
      <c r="F6" s="230"/>
      <c r="G6" s="233" t="s">
        <v>104</v>
      </c>
      <c r="H6" s="233" t="s">
        <v>105</v>
      </c>
      <c r="I6" s="233" t="s">
        <v>106</v>
      </c>
      <c r="J6" s="232"/>
    </row>
    <row r="7" spans="1:10" ht="12.75">
      <c r="A7" s="228"/>
      <c r="B7" s="228"/>
      <c r="C7" s="228"/>
      <c r="D7" s="229"/>
      <c r="E7" s="229"/>
      <c r="F7" s="230"/>
      <c r="G7" s="230"/>
      <c r="H7" s="230"/>
      <c r="I7" s="230"/>
      <c r="J7" s="232"/>
    </row>
    <row r="8" spans="1:10" ht="12.75">
      <c r="A8" s="145">
        <v>1</v>
      </c>
      <c r="B8" s="234" t="s">
        <v>107</v>
      </c>
      <c r="C8" s="234"/>
      <c r="D8" s="235">
        <f>SUM(D9:E12)</f>
        <v>195760</v>
      </c>
      <c r="E8" s="235"/>
      <c r="F8" s="146">
        <f>SUM(F9:F12)</f>
        <v>28698</v>
      </c>
      <c r="G8" s="146" t="s">
        <v>108</v>
      </c>
      <c r="H8" s="146" t="s">
        <v>108</v>
      </c>
      <c r="I8" s="146">
        <f>SUM(I9:I12)</f>
        <v>19581</v>
      </c>
      <c r="J8" s="147">
        <f>SUM(J9:J12)</f>
        <v>147481</v>
      </c>
    </row>
    <row r="9" spans="1:10" ht="12.75">
      <c r="A9" s="148">
        <v>2</v>
      </c>
      <c r="B9" s="236" t="s">
        <v>109</v>
      </c>
      <c r="C9" s="236"/>
      <c r="D9" s="237"/>
      <c r="E9" s="237"/>
      <c r="F9" s="149"/>
      <c r="G9" s="149"/>
      <c r="H9" s="150"/>
      <c r="I9" s="149"/>
      <c r="J9" s="151"/>
    </row>
    <row r="10" spans="1:10" ht="12.75">
      <c r="A10" s="148">
        <v>3</v>
      </c>
      <c r="B10" s="238" t="s">
        <v>110</v>
      </c>
      <c r="C10" s="238"/>
      <c r="D10" s="239">
        <v>67330</v>
      </c>
      <c r="E10" s="239"/>
      <c r="F10" s="152">
        <v>13466</v>
      </c>
      <c r="G10" s="152">
        <v>10</v>
      </c>
      <c r="H10" s="153"/>
      <c r="I10" s="152">
        <v>6733</v>
      </c>
      <c r="J10" s="154">
        <v>47131</v>
      </c>
    </row>
    <row r="11" spans="1:10" ht="12.75">
      <c r="A11" s="148">
        <v>4</v>
      </c>
      <c r="B11" s="240" t="s">
        <v>111</v>
      </c>
      <c r="C11" s="240"/>
      <c r="D11" s="241">
        <v>76158</v>
      </c>
      <c r="E11" s="241"/>
      <c r="F11" s="155">
        <v>15232</v>
      </c>
      <c r="G11" s="155" t="s">
        <v>112</v>
      </c>
      <c r="H11" s="156"/>
      <c r="I11" s="155">
        <v>7616</v>
      </c>
      <c r="J11" s="155">
        <v>53310</v>
      </c>
    </row>
    <row r="12" spans="1:10" ht="12.75">
      <c r="A12" s="157">
        <v>5</v>
      </c>
      <c r="B12" s="242" t="s">
        <v>113</v>
      </c>
      <c r="C12" s="242"/>
      <c r="D12" s="243">
        <v>52272</v>
      </c>
      <c r="E12" s="243"/>
      <c r="F12" s="158">
        <v>0</v>
      </c>
      <c r="G12" s="158">
        <v>10</v>
      </c>
      <c r="H12" s="159"/>
      <c r="I12" s="158">
        <v>5232</v>
      </c>
      <c r="J12" s="151">
        <v>47040</v>
      </c>
    </row>
    <row r="13" spans="1:10" ht="12.75">
      <c r="A13" s="157">
        <v>5</v>
      </c>
      <c r="B13" s="234" t="s">
        <v>114</v>
      </c>
      <c r="C13" s="234"/>
      <c r="D13" s="235">
        <f>SUM(D14:E17)</f>
        <v>0</v>
      </c>
      <c r="E13" s="235"/>
      <c r="F13" s="146">
        <f>SUM(F14:F17)</f>
        <v>0</v>
      </c>
      <c r="G13" s="146" t="s">
        <v>108</v>
      </c>
      <c r="H13" s="146" t="s">
        <v>108</v>
      </c>
      <c r="I13" s="146">
        <f>SUM(I14:I17)</f>
        <v>0</v>
      </c>
      <c r="J13" s="147">
        <f>SUM(J14:J17)</f>
        <v>0</v>
      </c>
    </row>
    <row r="14" spans="1:10" ht="12.75">
      <c r="A14" s="148">
        <v>6</v>
      </c>
      <c r="B14" s="236" t="s">
        <v>115</v>
      </c>
      <c r="C14" s="236"/>
      <c r="D14" s="237"/>
      <c r="E14" s="237"/>
      <c r="F14" s="149"/>
      <c r="G14" s="149"/>
      <c r="H14" s="150"/>
      <c r="I14" s="149"/>
      <c r="J14" s="160"/>
    </row>
    <row r="15" spans="1:10" ht="12.75">
      <c r="A15" s="148">
        <v>7</v>
      </c>
      <c r="B15" s="238" t="s">
        <v>116</v>
      </c>
      <c r="C15" s="238"/>
      <c r="D15" s="239"/>
      <c r="E15" s="239"/>
      <c r="F15" s="152"/>
      <c r="G15" s="152"/>
      <c r="H15" s="153"/>
      <c r="I15" s="152"/>
      <c r="J15" s="160"/>
    </row>
    <row r="16" spans="1:10" ht="12.75">
      <c r="A16" s="148">
        <v>8</v>
      </c>
      <c r="B16" s="244" t="s">
        <v>117</v>
      </c>
      <c r="C16" s="244"/>
      <c r="D16" s="245"/>
      <c r="E16" s="245"/>
      <c r="F16" s="161"/>
      <c r="G16" s="161"/>
      <c r="H16" s="162"/>
      <c r="I16" s="161"/>
      <c r="J16" s="160"/>
    </row>
    <row r="17" spans="1:10" ht="13.5" customHeight="1">
      <c r="A17" s="148">
        <v>9</v>
      </c>
      <c r="B17" s="244" t="s">
        <v>118</v>
      </c>
      <c r="C17" s="244"/>
      <c r="D17" s="245"/>
      <c r="E17" s="245"/>
      <c r="F17" s="161"/>
      <c r="G17" s="161"/>
      <c r="H17" s="162"/>
      <c r="I17" s="161"/>
      <c r="J17" s="160"/>
    </row>
    <row r="18" spans="1:10" ht="24" customHeight="1">
      <c r="A18" s="163">
        <v>10</v>
      </c>
      <c r="B18" s="246" t="s">
        <v>119</v>
      </c>
      <c r="C18" s="246"/>
      <c r="D18" s="247">
        <f>D8+D13</f>
        <v>195760</v>
      </c>
      <c r="E18" s="247"/>
      <c r="F18" s="164">
        <f>F8+F13</f>
        <v>28698</v>
      </c>
      <c r="G18" s="164" t="s">
        <v>108</v>
      </c>
      <c r="H18" s="164" t="s">
        <v>108</v>
      </c>
      <c r="I18" s="165">
        <f>I8+I13</f>
        <v>19581</v>
      </c>
      <c r="J18" s="166">
        <f>J8+J13</f>
        <v>147481</v>
      </c>
    </row>
    <row r="19" spans="1:10" ht="15.75" customHeight="1">
      <c r="A19" s="248" t="s">
        <v>120</v>
      </c>
      <c r="B19" s="248"/>
      <c r="C19" s="248"/>
      <c r="D19" s="248"/>
      <c r="E19" s="248"/>
      <c r="F19" s="248"/>
      <c r="G19" s="248"/>
      <c r="H19" s="248"/>
      <c r="I19" s="248"/>
      <c r="J19" s="248"/>
    </row>
    <row r="20" spans="1:10" ht="15.75" customHeight="1">
      <c r="A20" s="249" t="s">
        <v>121</v>
      </c>
      <c r="B20" s="249"/>
      <c r="C20" s="249"/>
      <c r="D20" s="249"/>
      <c r="E20" s="249"/>
      <c r="F20" s="249"/>
      <c r="G20" s="249"/>
      <c r="H20" s="249"/>
      <c r="I20" s="249"/>
      <c r="J20" s="249"/>
    </row>
    <row r="21" spans="1:10" ht="12.75">
      <c r="A21" s="167"/>
      <c r="B21" s="168"/>
      <c r="C21" s="168"/>
      <c r="D21" s="169"/>
      <c r="E21" s="169"/>
      <c r="F21" s="169"/>
      <c r="G21" s="169"/>
      <c r="H21" s="169"/>
      <c r="I21" s="169"/>
      <c r="J21" s="169"/>
    </row>
    <row r="22" spans="1:10" ht="13.5" customHeight="1">
      <c r="A22" s="227" t="s">
        <v>122</v>
      </c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ht="18" customHeight="1">
      <c r="A23" s="228" t="s">
        <v>99</v>
      </c>
      <c r="B23" s="228"/>
      <c r="C23" s="228"/>
      <c r="D23" s="229" t="s">
        <v>100</v>
      </c>
      <c r="E23" s="229"/>
      <c r="F23" s="230" t="s">
        <v>101</v>
      </c>
      <c r="G23" s="231" t="s">
        <v>123</v>
      </c>
      <c r="H23" s="231"/>
      <c r="I23" s="231"/>
      <c r="J23" s="232" t="s">
        <v>103</v>
      </c>
    </row>
    <row r="24" spans="1:10" ht="12.75" customHeight="1">
      <c r="A24" s="228"/>
      <c r="B24" s="228"/>
      <c r="C24" s="228"/>
      <c r="D24" s="229"/>
      <c r="E24" s="229"/>
      <c r="F24" s="230"/>
      <c r="G24" s="233" t="s">
        <v>124</v>
      </c>
      <c r="H24" s="233" t="s">
        <v>125</v>
      </c>
      <c r="I24" s="233" t="s">
        <v>126</v>
      </c>
      <c r="J24" s="232"/>
    </row>
    <row r="25" spans="1:10" ht="12.75">
      <c r="A25" s="228"/>
      <c r="B25" s="228"/>
      <c r="C25" s="228"/>
      <c r="D25" s="229"/>
      <c r="E25" s="229"/>
      <c r="F25" s="230"/>
      <c r="G25" s="230"/>
      <c r="H25" s="230"/>
      <c r="I25" s="230"/>
      <c r="J25" s="232"/>
    </row>
    <row r="26" spans="1:10" ht="12.75">
      <c r="A26" s="145">
        <v>11</v>
      </c>
      <c r="B26" s="234" t="s">
        <v>107</v>
      </c>
      <c r="C26" s="234"/>
      <c r="D26" s="235">
        <f>SUM(D27:E29)</f>
        <v>0</v>
      </c>
      <c r="E26" s="235"/>
      <c r="F26" s="146">
        <f>SUM(F27:F29)</f>
        <v>0</v>
      </c>
      <c r="G26" s="146" t="s">
        <v>108</v>
      </c>
      <c r="H26" s="146" t="s">
        <v>108</v>
      </c>
      <c r="I26" s="146">
        <f>SUM(I27:I29)</f>
        <v>0</v>
      </c>
      <c r="J26" s="147">
        <f>SUM(J27:J29)</f>
        <v>0</v>
      </c>
    </row>
    <row r="27" spans="1:10" ht="12.75">
      <c r="A27" s="148">
        <v>12</v>
      </c>
      <c r="B27" s="236" t="s">
        <v>109</v>
      </c>
      <c r="C27" s="236"/>
      <c r="D27" s="250"/>
      <c r="E27" s="250"/>
      <c r="F27" s="149"/>
      <c r="G27" s="170"/>
      <c r="H27" s="171"/>
      <c r="I27" s="149"/>
      <c r="J27" s="151"/>
    </row>
    <row r="28" spans="1:10" ht="12.75">
      <c r="A28" s="148">
        <v>13</v>
      </c>
      <c r="B28" s="238" t="s">
        <v>127</v>
      </c>
      <c r="C28" s="238"/>
      <c r="D28" s="239"/>
      <c r="E28" s="239"/>
      <c r="F28" s="152"/>
      <c r="G28" s="172"/>
      <c r="H28" s="173"/>
      <c r="I28" s="152"/>
      <c r="J28" s="154"/>
    </row>
    <row r="29" spans="1:10" ht="12.75">
      <c r="A29" s="148">
        <v>14</v>
      </c>
      <c r="B29" s="244" t="s">
        <v>115</v>
      </c>
      <c r="C29" s="244"/>
      <c r="D29" s="251"/>
      <c r="E29" s="251"/>
      <c r="F29" s="161"/>
      <c r="G29" s="174"/>
      <c r="H29" s="175"/>
      <c r="I29" s="161"/>
      <c r="J29" s="160"/>
    </row>
    <row r="30" spans="1:10" ht="12.75">
      <c r="A30" s="157">
        <v>15</v>
      </c>
      <c r="B30" s="234" t="s">
        <v>114</v>
      </c>
      <c r="C30" s="234"/>
      <c r="D30" s="235">
        <f>SUM(D31:E34)</f>
        <v>0</v>
      </c>
      <c r="E30" s="235"/>
      <c r="F30" s="146">
        <f>SUM(F31:F34)</f>
        <v>0</v>
      </c>
      <c r="G30" s="146" t="s">
        <v>108</v>
      </c>
      <c r="H30" s="146" t="s">
        <v>108</v>
      </c>
      <c r="I30" s="146">
        <f>SUM(I31:I34)</f>
        <v>0</v>
      </c>
      <c r="J30" s="147">
        <f>SUM(J31:J34)</f>
        <v>0</v>
      </c>
    </row>
    <row r="31" spans="1:10" ht="12.75">
      <c r="A31" s="148">
        <v>16</v>
      </c>
      <c r="B31" s="236" t="s">
        <v>115</v>
      </c>
      <c r="C31" s="236"/>
      <c r="D31" s="252"/>
      <c r="E31" s="252"/>
      <c r="F31" s="176"/>
      <c r="G31" s="177"/>
      <c r="H31" s="178"/>
      <c r="I31" s="176"/>
      <c r="J31" s="179"/>
    </row>
    <row r="32" spans="1:10" ht="12.75">
      <c r="A32" s="148">
        <v>17</v>
      </c>
      <c r="B32" s="238" t="s">
        <v>116</v>
      </c>
      <c r="C32" s="238"/>
      <c r="D32" s="253"/>
      <c r="E32" s="253"/>
      <c r="F32" s="180"/>
      <c r="G32" s="181"/>
      <c r="H32" s="182"/>
      <c r="I32" s="180"/>
      <c r="J32" s="183"/>
    </row>
    <row r="33" spans="1:10" ht="12.75" customHeight="1">
      <c r="A33" s="148">
        <v>18</v>
      </c>
      <c r="B33" s="238" t="s">
        <v>128</v>
      </c>
      <c r="C33" s="238"/>
      <c r="D33" s="253"/>
      <c r="E33" s="253"/>
      <c r="F33" s="180"/>
      <c r="G33" s="181"/>
      <c r="H33" s="182"/>
      <c r="I33" s="180"/>
      <c r="J33" s="183"/>
    </row>
    <row r="34" spans="1:10" ht="12.75">
      <c r="A34" s="148">
        <v>19</v>
      </c>
      <c r="B34" s="244" t="s">
        <v>117</v>
      </c>
      <c r="C34" s="244"/>
      <c r="D34" s="254"/>
      <c r="E34" s="254"/>
      <c r="F34" s="184"/>
      <c r="G34" s="185"/>
      <c r="H34" s="186"/>
      <c r="I34" s="184"/>
      <c r="J34" s="187"/>
    </row>
    <row r="35" spans="1:10" ht="17.25" customHeight="1">
      <c r="A35" s="255">
        <v>20</v>
      </c>
      <c r="B35" s="256" t="s">
        <v>129</v>
      </c>
      <c r="C35" s="256"/>
      <c r="D35" s="257">
        <f>D26+D30</f>
        <v>0</v>
      </c>
      <c r="E35" s="257"/>
      <c r="F35" s="257">
        <f>F26+F30</f>
        <v>0</v>
      </c>
      <c r="G35" s="235" t="s">
        <v>108</v>
      </c>
      <c r="H35" s="235" t="s">
        <v>108</v>
      </c>
      <c r="I35" s="257">
        <f>I26+I30</f>
        <v>0</v>
      </c>
      <c r="J35" s="258">
        <f>J26+J30</f>
        <v>0</v>
      </c>
    </row>
    <row r="36" spans="1:10" ht="10.5" customHeight="1">
      <c r="A36" s="255"/>
      <c r="B36" s="256"/>
      <c r="C36" s="256"/>
      <c r="D36" s="257"/>
      <c r="E36" s="257"/>
      <c r="F36" s="257"/>
      <c r="G36" s="235"/>
      <c r="H36" s="235"/>
      <c r="I36" s="257"/>
      <c r="J36" s="258"/>
    </row>
    <row r="37" spans="1:10" ht="16.5" customHeight="1">
      <c r="A37" s="188">
        <v>21</v>
      </c>
      <c r="B37" s="259" t="s">
        <v>130</v>
      </c>
      <c r="C37" s="259"/>
      <c r="D37" s="259"/>
      <c r="E37" s="259"/>
      <c r="F37" s="259"/>
      <c r="G37" s="259"/>
      <c r="H37" s="259"/>
      <c r="I37" s="189">
        <f>+I18</f>
        <v>19581</v>
      </c>
      <c r="J37" s="190"/>
    </row>
    <row r="38" spans="1:10" ht="12.75">
      <c r="A38" s="188">
        <v>22</v>
      </c>
      <c r="B38" s="259" t="s">
        <v>131</v>
      </c>
      <c r="C38" s="259"/>
      <c r="D38" s="259"/>
      <c r="E38" s="259"/>
      <c r="F38" s="259"/>
      <c r="G38" s="259"/>
      <c r="H38" s="259"/>
      <c r="I38" s="189"/>
      <c r="J38" s="190"/>
    </row>
    <row r="39" spans="1:10" ht="12.75">
      <c r="A39" s="188">
        <v>23</v>
      </c>
      <c r="B39" s="259" t="s">
        <v>132</v>
      </c>
      <c r="C39" s="259"/>
      <c r="D39" s="259"/>
      <c r="E39" s="259"/>
      <c r="F39" s="259"/>
      <c r="G39" s="259"/>
      <c r="H39" s="259"/>
      <c r="I39" s="189">
        <f>+I37-I38</f>
        <v>19581</v>
      </c>
      <c r="J39" s="190"/>
    </row>
    <row r="40" spans="1:3" ht="12.75">
      <c r="A40" s="191"/>
      <c r="B40" s="192"/>
      <c r="C40" s="192"/>
    </row>
    <row r="41" spans="2:12" ht="12.75">
      <c r="B41" s="260" t="s">
        <v>133</v>
      </c>
      <c r="C41" s="260"/>
      <c r="D41" s="261"/>
      <c r="E41" s="261"/>
      <c r="F41" s="261"/>
      <c r="G41" s="193">
        <v>43024</v>
      </c>
      <c r="H41" s="194"/>
      <c r="I41" s="195" t="s">
        <v>134</v>
      </c>
      <c r="J41" s="262"/>
      <c r="K41" s="262"/>
      <c r="L41" s="262"/>
    </row>
    <row r="42" spans="2:12" ht="12.75">
      <c r="B42" s="260" t="str">
        <f>+ÚVOD!E48</f>
        <v>ředitel:  Mgr. Miriam Plačková</v>
      </c>
      <c r="C42" s="260"/>
      <c r="D42" s="263"/>
      <c r="E42" s="263"/>
      <c r="F42" s="263"/>
      <c r="G42" s="193">
        <v>43024</v>
      </c>
      <c r="H42" s="194"/>
      <c r="I42" s="195" t="s">
        <v>134</v>
      </c>
      <c r="J42" s="262"/>
      <c r="K42" s="262"/>
      <c r="L42" s="262"/>
    </row>
  </sheetData>
  <sheetProtection selectLockedCells="1" selectUnlockedCells="1"/>
  <mergeCells count="79">
    <mergeCell ref="B42:C42"/>
    <mergeCell ref="D42:F42"/>
    <mergeCell ref="J42:L42"/>
    <mergeCell ref="I35:I36"/>
    <mergeCell ref="J35:J36"/>
    <mergeCell ref="B37:H37"/>
    <mergeCell ref="B38:H38"/>
    <mergeCell ref="B39:H39"/>
    <mergeCell ref="B41:C41"/>
    <mergeCell ref="D41:F41"/>
    <mergeCell ref="J41:L41"/>
    <mergeCell ref="A35:A36"/>
    <mergeCell ref="B35:C36"/>
    <mergeCell ref="D35:E36"/>
    <mergeCell ref="F35:F36"/>
    <mergeCell ref="G35:G36"/>
    <mergeCell ref="H35:H36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A22:J22"/>
    <mergeCell ref="A23:C25"/>
    <mergeCell ref="D23:E25"/>
    <mergeCell ref="F23:F25"/>
    <mergeCell ref="G23:I23"/>
    <mergeCell ref="J23:J25"/>
    <mergeCell ref="G24:G25"/>
    <mergeCell ref="H24:H25"/>
    <mergeCell ref="I24:I25"/>
    <mergeCell ref="B17:C17"/>
    <mergeCell ref="D17:E17"/>
    <mergeCell ref="B18:C18"/>
    <mergeCell ref="D18:E18"/>
    <mergeCell ref="A19:J19"/>
    <mergeCell ref="A20:J20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I6:I7"/>
    <mergeCell ref="B8:C8"/>
    <mergeCell ref="D8:E8"/>
    <mergeCell ref="B9:C9"/>
    <mergeCell ref="D9:E9"/>
    <mergeCell ref="B10:C10"/>
    <mergeCell ref="D10:E10"/>
    <mergeCell ref="A1:M1"/>
    <mergeCell ref="C3:H3"/>
    <mergeCell ref="A4:J4"/>
    <mergeCell ref="A5:C7"/>
    <mergeCell ref="D5:E7"/>
    <mergeCell ref="F5:F7"/>
    <mergeCell ref="G5:I5"/>
    <mergeCell ref="J5:J7"/>
    <mergeCell ref="G6:G7"/>
    <mergeCell ref="H6:H7"/>
  </mergeCells>
  <printOptions/>
  <pageMargins left="0.7875" right="0.7875" top="0.3" bottom="0.5902777777777778" header="0.5118055555555555" footer="0.5118055555555555"/>
  <pageSetup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Miriam Plačková</dc:creator>
  <cp:keywords/>
  <dc:description/>
  <cp:lastModifiedBy>Mgr. Miriam Plačková</cp:lastModifiedBy>
  <dcterms:created xsi:type="dcterms:W3CDTF">2017-10-16T08:17:01Z</dcterms:created>
  <dcterms:modified xsi:type="dcterms:W3CDTF">2017-10-16T08:17:01Z</dcterms:modified>
  <cp:category/>
  <cp:version/>
  <cp:contentType/>
  <cp:contentStatus/>
</cp:coreProperties>
</file>